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8" sheetId="3" r:id="rId1"/>
  </sheets>
  <definedNames>
    <definedName name="_xlnm.Print_Titles" localSheetId="0">'2018'!$3:$7</definedName>
  </definedNames>
  <calcPr calcId="124519"/>
</workbook>
</file>

<file path=xl/calcChain.xml><?xml version="1.0" encoding="utf-8"?>
<calcChain xmlns="http://schemas.openxmlformats.org/spreadsheetml/2006/main">
  <c r="P148" i="3"/>
  <c r="R148"/>
  <c r="N148"/>
  <c r="L147"/>
  <c r="N147"/>
  <c r="M147"/>
  <c r="R136"/>
  <c r="Q136"/>
  <c r="P136"/>
  <c r="O136"/>
  <c r="N136"/>
  <c r="M136"/>
  <c r="R64" l="1"/>
  <c r="Q64"/>
  <c r="P64"/>
  <c r="O64"/>
  <c r="N64"/>
  <c r="M64"/>
  <c r="R74"/>
  <c r="Q74"/>
  <c r="P74"/>
  <c r="O74"/>
  <c r="N74"/>
  <c r="M74"/>
  <c r="L74"/>
  <c r="K74"/>
  <c r="J74"/>
  <c r="K117"/>
  <c r="Q117"/>
  <c r="P117"/>
  <c r="O117"/>
  <c r="N117"/>
  <c r="M117"/>
  <c r="L117"/>
  <c r="J117"/>
  <c r="R117"/>
  <c r="G40"/>
  <c r="G39"/>
  <c r="H30"/>
  <c r="F30"/>
  <c r="E30"/>
  <c r="H38"/>
  <c r="F38"/>
  <c r="E38"/>
  <c r="H152"/>
  <c r="F152"/>
  <c r="E152"/>
  <c r="H95"/>
  <c r="F95"/>
  <c r="E95"/>
  <c r="V93" s="1"/>
  <c r="H101"/>
  <c r="F101"/>
  <c r="E101"/>
  <c r="X9"/>
  <c r="W9"/>
  <c r="V9"/>
  <c r="V15"/>
  <c r="X41"/>
  <c r="W41"/>
  <c r="V41"/>
  <c r="H139"/>
  <c r="F139"/>
  <c r="E139"/>
  <c r="H138"/>
  <c r="F138"/>
  <c r="E138"/>
  <c r="H137"/>
  <c r="F137"/>
  <c r="E137"/>
  <c r="E149" s="1"/>
  <c r="H140"/>
  <c r="F140"/>
  <c r="E140"/>
  <c r="G141"/>
  <c r="H133"/>
  <c r="F133"/>
  <c r="E133"/>
  <c r="H66"/>
  <c r="F66"/>
  <c r="E66"/>
  <c r="I73"/>
  <c r="G73"/>
  <c r="H72"/>
  <c r="F72"/>
  <c r="E72"/>
  <c r="H54"/>
  <c r="F54"/>
  <c r="E54"/>
  <c r="H61"/>
  <c r="F61"/>
  <c r="E61"/>
  <c r="H52"/>
  <c r="F52"/>
  <c r="E52"/>
  <c r="H57"/>
  <c r="F57"/>
  <c r="E57"/>
  <c r="I58"/>
  <c r="G58"/>
  <c r="H45"/>
  <c r="F45"/>
  <c r="E45"/>
  <c r="H22"/>
  <c r="F22"/>
  <c r="E22"/>
  <c r="H13"/>
  <c r="F13"/>
  <c r="E13"/>
  <c r="H11"/>
  <c r="F11"/>
  <c r="E11"/>
  <c r="R41"/>
  <c r="J147"/>
  <c r="P41"/>
  <c r="M9"/>
  <c r="N9"/>
  <c r="O9"/>
  <c r="P9"/>
  <c r="I72" l="1"/>
  <c r="G72"/>
  <c r="H35"/>
  <c r="F35"/>
  <c r="E35"/>
  <c r="E150"/>
  <c r="I63"/>
  <c r="I62"/>
  <c r="I60"/>
  <c r="I59"/>
  <c r="G63"/>
  <c r="G62"/>
  <c r="G60"/>
  <c r="G59"/>
  <c r="H53"/>
  <c r="F53"/>
  <c r="E53"/>
  <c r="H80"/>
  <c r="F80"/>
  <c r="E80"/>
  <c r="H83"/>
  <c r="E83"/>
  <c r="F83"/>
  <c r="V51" l="1"/>
  <c r="W51"/>
  <c r="X51"/>
  <c r="I52"/>
  <c r="G52"/>
  <c r="I61"/>
  <c r="H123"/>
  <c r="F123"/>
  <c r="E123"/>
  <c r="H126"/>
  <c r="F126"/>
  <c r="E126"/>
  <c r="I135"/>
  <c r="G135"/>
  <c r="X132"/>
  <c r="H134"/>
  <c r="H132" s="1"/>
  <c r="F134"/>
  <c r="F132" s="1"/>
  <c r="E134"/>
  <c r="E132" s="1"/>
  <c r="W132"/>
  <c r="Z132" s="1"/>
  <c r="H142"/>
  <c r="H136" s="1"/>
  <c r="F142"/>
  <c r="F136" s="1"/>
  <c r="E142"/>
  <c r="E136" s="1"/>
  <c r="G133"/>
  <c r="I146"/>
  <c r="I145"/>
  <c r="I144"/>
  <c r="I143"/>
  <c r="G146"/>
  <c r="G145"/>
  <c r="G144"/>
  <c r="G143"/>
  <c r="AA132" l="1"/>
  <c r="G132"/>
  <c r="G134"/>
  <c r="V136"/>
  <c r="Y136" s="1"/>
  <c r="X136"/>
  <c r="AA136" s="1"/>
  <c r="W136"/>
  <c r="Z136" s="1"/>
  <c r="I140"/>
  <c r="I132"/>
  <c r="I134"/>
  <c r="I133"/>
  <c r="V132"/>
  <c r="Y132" s="1"/>
  <c r="I137"/>
  <c r="I136"/>
  <c r="I142"/>
  <c r="G140"/>
  <c r="I139"/>
  <c r="G139"/>
  <c r="I138"/>
  <c r="G138"/>
  <c r="G137"/>
  <c r="G136"/>
  <c r="G142"/>
  <c r="I25"/>
  <c r="I23"/>
  <c r="G25"/>
  <c r="G23"/>
  <c r="G14"/>
  <c r="I14"/>
  <c r="R121"/>
  <c r="Q121"/>
  <c r="P121"/>
  <c r="O121"/>
  <c r="N121"/>
  <c r="M121"/>
  <c r="R109"/>
  <c r="Q109"/>
  <c r="P109"/>
  <c r="O109"/>
  <c r="N109"/>
  <c r="M109"/>
  <c r="R103"/>
  <c r="Q103"/>
  <c r="P103"/>
  <c r="O103"/>
  <c r="N103"/>
  <c r="M103"/>
  <c r="R93"/>
  <c r="Q93"/>
  <c r="P93"/>
  <c r="O93"/>
  <c r="N93"/>
  <c r="M93"/>
  <c r="R85"/>
  <c r="R147" s="1"/>
  <c r="Q85"/>
  <c r="Q147" s="1"/>
  <c r="P85"/>
  <c r="P147" s="1"/>
  <c r="O85"/>
  <c r="O147" s="1"/>
  <c r="N85"/>
  <c r="M85"/>
  <c r="R78"/>
  <c r="Q78"/>
  <c r="P78"/>
  <c r="O78"/>
  <c r="N78"/>
  <c r="M78"/>
  <c r="R51"/>
  <c r="Q51"/>
  <c r="P51"/>
  <c r="O51"/>
  <c r="N51"/>
  <c r="M51"/>
  <c r="Q41"/>
  <c r="O41"/>
  <c r="N41"/>
  <c r="M41"/>
  <c r="R29"/>
  <c r="Q29"/>
  <c r="P29"/>
  <c r="O29"/>
  <c r="N29"/>
  <c r="M29"/>
  <c r="R15"/>
  <c r="Q15"/>
  <c r="P15"/>
  <c r="O15"/>
  <c r="N15"/>
  <c r="M15"/>
  <c r="R9"/>
  <c r="Q9"/>
  <c r="H26"/>
  <c r="L11"/>
  <c r="H124"/>
  <c r="F124"/>
  <c r="E124"/>
  <c r="H122"/>
  <c r="F122"/>
  <c r="E122"/>
  <c r="E121"/>
  <c r="I127"/>
  <c r="G127"/>
  <c r="H110"/>
  <c r="X109" s="1"/>
  <c r="F110"/>
  <c r="W109" s="1"/>
  <c r="E110"/>
  <c r="V109" s="1"/>
  <c r="I120"/>
  <c r="G120"/>
  <c r="H119"/>
  <c r="H117" s="1"/>
  <c r="F119"/>
  <c r="F117" s="1"/>
  <c r="E119"/>
  <c r="E117" s="1"/>
  <c r="H118"/>
  <c r="F118"/>
  <c r="W117" s="1"/>
  <c r="E118"/>
  <c r="V117" s="1"/>
  <c r="H104"/>
  <c r="H103" s="1"/>
  <c r="F104"/>
  <c r="W103" s="1"/>
  <c r="E104"/>
  <c r="E103" s="1"/>
  <c r="I108"/>
  <c r="I106"/>
  <c r="H94"/>
  <c r="F94"/>
  <c r="E94"/>
  <c r="H96"/>
  <c r="F96"/>
  <c r="E96"/>
  <c r="G97"/>
  <c r="H99"/>
  <c r="F99"/>
  <c r="E99"/>
  <c r="G100"/>
  <c r="H86"/>
  <c r="F86"/>
  <c r="E86"/>
  <c r="H87"/>
  <c r="F87"/>
  <c r="E87"/>
  <c r="H91"/>
  <c r="F91"/>
  <c r="E91"/>
  <c r="H88"/>
  <c r="I89"/>
  <c r="G89"/>
  <c r="F88"/>
  <c r="E88"/>
  <c r="H79"/>
  <c r="F79"/>
  <c r="E79"/>
  <c r="H81"/>
  <c r="F81"/>
  <c r="E81"/>
  <c r="H75"/>
  <c r="X74" s="1"/>
  <c r="F75"/>
  <c r="W74" s="1"/>
  <c r="E75"/>
  <c r="V74" s="1"/>
  <c r="H76"/>
  <c r="H74" s="1"/>
  <c r="F76"/>
  <c r="F74" s="1"/>
  <c r="E76"/>
  <c r="E74" s="1"/>
  <c r="H65"/>
  <c r="F65"/>
  <c r="E65"/>
  <c r="H69"/>
  <c r="F69"/>
  <c r="E69"/>
  <c r="H42"/>
  <c r="F42"/>
  <c r="E42"/>
  <c r="H43"/>
  <c r="H41" s="1"/>
  <c r="F43"/>
  <c r="E43"/>
  <c r="E41" s="1"/>
  <c r="H48"/>
  <c r="F48"/>
  <c r="W47" s="1"/>
  <c r="E48"/>
  <c r="H31"/>
  <c r="F31"/>
  <c r="E31"/>
  <c r="G61"/>
  <c r="H55"/>
  <c r="F55"/>
  <c r="E55"/>
  <c r="H32"/>
  <c r="F32"/>
  <c r="E32"/>
  <c r="G37"/>
  <c r="G36"/>
  <c r="G34"/>
  <c r="G33"/>
  <c r="I37"/>
  <c r="I36"/>
  <c r="I34"/>
  <c r="I33"/>
  <c r="H16"/>
  <c r="F16"/>
  <c r="E16"/>
  <c r="I21"/>
  <c r="H19"/>
  <c r="F19"/>
  <c r="E19"/>
  <c r="H10"/>
  <c r="F10"/>
  <c r="E10"/>
  <c r="I131"/>
  <c r="G131"/>
  <c r="H130"/>
  <c r="F130"/>
  <c r="F128" s="1"/>
  <c r="E130"/>
  <c r="E128" s="1"/>
  <c r="H129"/>
  <c r="F129"/>
  <c r="E129"/>
  <c r="I125"/>
  <c r="G125"/>
  <c r="G116"/>
  <c r="H115"/>
  <c r="F115"/>
  <c r="E115"/>
  <c r="I114"/>
  <c r="G114"/>
  <c r="H113"/>
  <c r="F113"/>
  <c r="E113"/>
  <c r="H111"/>
  <c r="E111"/>
  <c r="G108"/>
  <c r="H107"/>
  <c r="F107"/>
  <c r="E107"/>
  <c r="G106"/>
  <c r="H105"/>
  <c r="F105"/>
  <c r="E105"/>
  <c r="G102"/>
  <c r="G98"/>
  <c r="I92"/>
  <c r="G92"/>
  <c r="I90"/>
  <c r="G90"/>
  <c r="I84"/>
  <c r="G84"/>
  <c r="G82"/>
  <c r="I77"/>
  <c r="G77"/>
  <c r="I71"/>
  <c r="G71"/>
  <c r="I70"/>
  <c r="G70"/>
  <c r="I68"/>
  <c r="G68"/>
  <c r="H67"/>
  <c r="H64" s="1"/>
  <c r="F67"/>
  <c r="F64" s="1"/>
  <c r="E67"/>
  <c r="E64" s="1"/>
  <c r="I50"/>
  <c r="G50"/>
  <c r="H49"/>
  <c r="H47" s="1"/>
  <c r="F49"/>
  <c r="F47" s="1"/>
  <c r="E49"/>
  <c r="E47" s="1"/>
  <c r="I46"/>
  <c r="G46"/>
  <c r="I44"/>
  <c r="G44"/>
  <c r="I40"/>
  <c r="I28"/>
  <c r="G28"/>
  <c r="I27"/>
  <c r="G27"/>
  <c r="F26"/>
  <c r="E26"/>
  <c r="I24"/>
  <c r="G24"/>
  <c r="G21"/>
  <c r="I20"/>
  <c r="G20"/>
  <c r="H18"/>
  <c r="F18"/>
  <c r="E18"/>
  <c r="H17"/>
  <c r="H150" s="1"/>
  <c r="F17"/>
  <c r="F150" s="1"/>
  <c r="E17"/>
  <c r="I12"/>
  <c r="G12"/>
  <c r="X29" l="1"/>
  <c r="H151"/>
  <c r="X15"/>
  <c r="H149"/>
  <c r="W29"/>
  <c r="F151"/>
  <c r="V29"/>
  <c r="E151"/>
  <c r="W15"/>
  <c r="F149"/>
  <c r="E9"/>
  <c r="Y74"/>
  <c r="AA74"/>
  <c r="Y117"/>
  <c r="H15"/>
  <c r="Y9"/>
  <c r="Y41"/>
  <c r="AA41"/>
  <c r="Z74"/>
  <c r="Z117"/>
  <c r="Z47"/>
  <c r="I57"/>
  <c r="I94"/>
  <c r="G57"/>
  <c r="X47"/>
  <c r="AA47" s="1"/>
  <c r="V47"/>
  <c r="Y47" s="1"/>
  <c r="G94"/>
  <c r="E15"/>
  <c r="F15"/>
  <c r="H121"/>
  <c r="X128"/>
  <c r="W128"/>
  <c r="Z128" s="1"/>
  <c r="V128"/>
  <c r="Y128" s="1"/>
  <c r="H109"/>
  <c r="AA109" s="1"/>
  <c r="F41"/>
  <c r="Z41" s="1"/>
  <c r="L9"/>
  <c r="V121"/>
  <c r="Y121" s="1"/>
  <c r="I122"/>
  <c r="F121"/>
  <c r="I105"/>
  <c r="I107"/>
  <c r="E109"/>
  <c r="Y109" s="1"/>
  <c r="W121"/>
  <c r="Z121" s="1"/>
  <c r="I118"/>
  <c r="I119"/>
  <c r="G122"/>
  <c r="X117"/>
  <c r="AA117" s="1"/>
  <c r="X121"/>
  <c r="I17"/>
  <c r="G117"/>
  <c r="I117"/>
  <c r="G118"/>
  <c r="G119"/>
  <c r="F85"/>
  <c r="W85"/>
  <c r="V85"/>
  <c r="I86"/>
  <c r="E93"/>
  <c r="W93"/>
  <c r="F103"/>
  <c r="Z103" s="1"/>
  <c r="V103"/>
  <c r="Y103" s="1"/>
  <c r="X103"/>
  <c r="AA103" s="1"/>
  <c r="E78"/>
  <c r="H78"/>
  <c r="E85"/>
  <c r="H85"/>
  <c r="G86"/>
  <c r="G99"/>
  <c r="F93"/>
  <c r="Y93"/>
  <c r="X93"/>
  <c r="E29"/>
  <c r="Y29" s="1"/>
  <c r="W64"/>
  <c r="F78"/>
  <c r="X85"/>
  <c r="H93"/>
  <c r="G54"/>
  <c r="V64"/>
  <c r="X64"/>
  <c r="F29"/>
  <c r="Z29" s="1"/>
  <c r="F51"/>
  <c r="Z51" s="1"/>
  <c r="E51"/>
  <c r="Y51" s="1"/>
  <c r="H51"/>
  <c r="AA51" s="1"/>
  <c r="I54"/>
  <c r="H29"/>
  <c r="AA29" s="1"/>
  <c r="G41"/>
  <c r="V78"/>
  <c r="I79"/>
  <c r="G123"/>
  <c r="H9"/>
  <c r="G32"/>
  <c r="I32"/>
  <c r="F9"/>
  <c r="G31"/>
  <c r="G30"/>
  <c r="G35"/>
  <c r="I35"/>
  <c r="I22"/>
  <c r="I26"/>
  <c r="G65"/>
  <c r="I88"/>
  <c r="I31"/>
  <c r="I38"/>
  <c r="G48"/>
  <c r="I48"/>
  <c r="G76"/>
  <c r="G104"/>
  <c r="I104"/>
  <c r="G129"/>
  <c r="I129"/>
  <c r="I16"/>
  <c r="I42"/>
  <c r="I66"/>
  <c r="I91"/>
  <c r="I95"/>
  <c r="I123"/>
  <c r="G13"/>
  <c r="I13"/>
  <c r="G18"/>
  <c r="I19"/>
  <c r="I30"/>
  <c r="G43"/>
  <c r="I45"/>
  <c r="I49"/>
  <c r="I67"/>
  <c r="I69"/>
  <c r="I75"/>
  <c r="G81"/>
  <c r="I83"/>
  <c r="G87"/>
  <c r="I87"/>
  <c r="G96"/>
  <c r="G113"/>
  <c r="G115"/>
  <c r="I124"/>
  <c r="I126"/>
  <c r="I130"/>
  <c r="G11"/>
  <c r="I11"/>
  <c r="G16"/>
  <c r="I18"/>
  <c r="G22"/>
  <c r="G26"/>
  <c r="G42"/>
  <c r="I152"/>
  <c r="I43"/>
  <c r="G49"/>
  <c r="I65"/>
  <c r="G67"/>
  <c r="G69"/>
  <c r="G75"/>
  <c r="I76"/>
  <c r="X78"/>
  <c r="AA78" s="1"/>
  <c r="G79"/>
  <c r="G80"/>
  <c r="G88"/>
  <c r="G95"/>
  <c r="G105"/>
  <c r="I113"/>
  <c r="G124"/>
  <c r="G121"/>
  <c r="H128"/>
  <c r="G130"/>
  <c r="G128"/>
  <c r="G152"/>
  <c r="G17"/>
  <c r="G19"/>
  <c r="G38"/>
  <c r="G45"/>
  <c r="G66"/>
  <c r="G83"/>
  <c r="G91"/>
  <c r="G101"/>
  <c r="G107"/>
  <c r="G126"/>
  <c r="G10"/>
  <c r="I10"/>
  <c r="W78"/>
  <c r="Z78" s="1"/>
  <c r="AA15" l="1"/>
  <c r="Z64"/>
  <c r="I121"/>
  <c r="E154"/>
  <c r="Y78"/>
  <c r="AA9"/>
  <c r="Y64"/>
  <c r="G64"/>
  <c r="Y85"/>
  <c r="AA121"/>
  <c r="Z9"/>
  <c r="AA64"/>
  <c r="AA85"/>
  <c r="AA93"/>
  <c r="Z93"/>
  <c r="Z85"/>
  <c r="F154"/>
  <c r="Y15"/>
  <c r="AA128"/>
  <c r="Z15"/>
  <c r="H154"/>
  <c r="E147"/>
  <c r="E148" s="1"/>
  <c r="I128"/>
  <c r="H147"/>
  <c r="I64"/>
  <c r="I78"/>
  <c r="I93"/>
  <c r="G15"/>
  <c r="I103"/>
  <c r="G103"/>
  <c r="G85"/>
  <c r="I85"/>
  <c r="G78"/>
  <c r="G74"/>
  <c r="I150"/>
  <c r="G29"/>
  <c r="G47"/>
  <c r="I41"/>
  <c r="I15"/>
  <c r="G150"/>
  <c r="I47"/>
  <c r="I74"/>
  <c r="I29"/>
  <c r="G93"/>
  <c r="G9"/>
  <c r="G149"/>
  <c r="I9"/>
  <c r="I149"/>
  <c r="E159" l="1"/>
  <c r="H148"/>
  <c r="H159"/>
  <c r="I53"/>
  <c r="I56"/>
  <c r="G55"/>
  <c r="G56"/>
  <c r="G53" l="1"/>
  <c r="I55"/>
  <c r="I51" l="1"/>
  <c r="G51"/>
  <c r="I112"/>
  <c r="G110"/>
  <c r="G112"/>
  <c r="F111"/>
  <c r="F109" s="1"/>
  <c r="Z109" s="1"/>
  <c r="F147" l="1"/>
  <c r="I109"/>
  <c r="G109"/>
  <c r="G111"/>
  <c r="I110"/>
  <c r="I111"/>
  <c r="F148" l="1"/>
  <c r="F159"/>
  <c r="G151"/>
  <c r="I151"/>
  <c r="I147"/>
  <c r="G147"/>
  <c r="G159" l="1"/>
  <c r="G148"/>
  <c r="I148"/>
</calcChain>
</file>

<file path=xl/sharedStrings.xml><?xml version="1.0" encoding="utf-8"?>
<sst xmlns="http://schemas.openxmlformats.org/spreadsheetml/2006/main" count="346" uniqueCount="137">
  <si>
    <t>Наименование муниципальной (подпрограммы)</t>
  </si>
  <si>
    <t>Нормативный документ</t>
  </si>
  <si>
    <t>по бюджетам</t>
  </si>
  <si>
    <t>Выполнение показателей (индикаторов) программы (подпрограммы)</t>
  </si>
  <si>
    <t>Выполнение контрольных событий подпрограмм программы</t>
  </si>
  <si>
    <t>Предложения по дальнейшей реализации муниципальной программы</t>
  </si>
  <si>
    <t>Предусмотрено</t>
  </si>
  <si>
    <t xml:space="preserve">Выполнено в полном объеме </t>
  </si>
  <si>
    <t>Продолжить реализацию муниципальной программы</t>
  </si>
  <si>
    <t>областной бюджет</t>
  </si>
  <si>
    <t>городской бюджет</t>
  </si>
  <si>
    <t>федеральный бюджет</t>
  </si>
  <si>
    <t>Федеральный бюджет</t>
  </si>
  <si>
    <t>Областной бюджет</t>
  </si>
  <si>
    <t>Подпрограмма  "Развитие Бюджетного учреждения "Муниципальная  редакция Курчатовской городской газеты "Курчатовское время" в 2014-2020 годах"</t>
  </si>
  <si>
    <t>х</t>
  </si>
  <si>
    <t>Городской бюджет</t>
  </si>
  <si>
    <t>№ п/п</t>
  </si>
  <si>
    <t>Предусмотрено муниципальной программой</t>
  </si>
  <si>
    <t>Фактические расходы*</t>
  </si>
  <si>
    <t>% выполнения (гр.7/5)</t>
  </si>
  <si>
    <t>всего:                   в том числе</t>
  </si>
  <si>
    <t>Выполнено</t>
  </si>
  <si>
    <t>Объем финансирования программы (подпрограмм) – всего,  в том числе по источникам финансирования (тыс.рублей)</t>
  </si>
  <si>
    <t>% выполнения по количеству индикаторов</t>
  </si>
  <si>
    <t>Отклонения, (+, -)            (гр.5 - гр.4)</t>
  </si>
  <si>
    <t xml:space="preserve">внебюджетные источники </t>
  </si>
  <si>
    <t>контроль столбца 4</t>
  </si>
  <si>
    <t>контроль столбца 5</t>
  </si>
  <si>
    <t>контроль столбца 7</t>
  </si>
  <si>
    <t>контроль</t>
  </si>
  <si>
    <t>Итого по всем муниципальным программам</t>
  </si>
  <si>
    <t>Внебюд-жетные источники</t>
  </si>
  <si>
    <t>"Развитие культуры в городе Курчатове Курской области на 2016 - 2020 годы" (1.1.1)</t>
  </si>
  <si>
    <t>1.Подпрограмма "Искусство на 2016 - 2020 годы"</t>
  </si>
  <si>
    <t>2.Подпрограмма "Наследие на 2016 - 2020 годы"</t>
  </si>
  <si>
    <t>1. Подпрограмма "Управление муниципальной программой и обеспечение условий реализации на 2016 - 2020 годы"</t>
  </si>
  <si>
    <t>2. Подпрограмма            "Развитие мер социальной поддержки отдельных категорий граждан на 2016 - 2020 годы"</t>
  </si>
  <si>
    <t>3. Подпрограмма "Улучшение демографической ситуации, совершенствование социальной поддержки семьи и детей на 2016 - 2020 годы"</t>
  </si>
  <si>
    <t>"Развитие образования города Курчатова Курской области  на 2016 - 2020 годы " (1.1.3)</t>
  </si>
  <si>
    <t>1. Подпрограмма "Управление муниципальной программой и обеспечение условий реализации на 2016 - 2020 годы "</t>
  </si>
  <si>
    <t>2. Подпрограмма "Развитие дошкольного и общего образования детей на 2016 - 2020 годы "</t>
  </si>
  <si>
    <t>3. Подпрограмма "Развитие дополнительного образования и системы воспитания детей на 2016 - 2020 годы "</t>
  </si>
  <si>
    <t>"Управление муниципальным имуществом и земельными ресурсами в городе  Курчатове Курской области  на 2016 - 2020 годы " (1.1.4)</t>
  </si>
  <si>
    <t>2. Подпрограмма "Проведение муниципальной политики в области имущественных и земельных отношений на 2016 - 2020 годы "</t>
  </si>
  <si>
    <t>"Обеспечение доступным и комфортным жильем и коммунальными услугами граждан в городе Курчатове Курской области  на 2016 - 2020 годы " (1.1.7)</t>
  </si>
  <si>
    <t>2. Подпрограмма "Создание условий для обеспечения доступным и комфортным жильем граждан в городе Курчатове Курской области на 2016 - 2020 годы"</t>
  </si>
  <si>
    <t>3. Подпрограмма "Обеспечение качественными услугами ЖКХ населения города Курчатова Курской области на 2016 - 2020 годы"</t>
  </si>
  <si>
    <t>"Энергосбережение и повышение энергетической эффективности в городе Курчатове Курской области  на 2016 - 2020 годы " (1.1.5)</t>
  </si>
  <si>
    <t>1. Подпрограмма "Энергосбережение в городе Курчатове Курской области в 2016 - 2020 годах"</t>
  </si>
  <si>
    <t xml:space="preserve">1. Подпрограмма "Повышение эффективности реализации молодежной политики на 2016 - 2020 годы"
</t>
  </si>
  <si>
    <t xml:space="preserve">2. Подпрограмма "Оздоровление и отдых детей на 2016 - 2020 годы"
</t>
  </si>
  <si>
    <t>"Развитие муниципальной службы в городе Курчатове Курской области  на 2016 - 2020 годы " (1.1.9)</t>
  </si>
  <si>
    <t>1. Подпрограмма "Реализация мероприятий, направленных на развитие муниципальной службы на 2016 - 2020 годы"</t>
  </si>
  <si>
    <t>"Сохранение и развитие архивного дела в городе Курчатове  Курской области  на 2016 - 2020 годы " (1.1.10)</t>
  </si>
  <si>
    <t>2. Подпрограмма "Организация хранения, комплектования и использования документов Архивного фонда Курской области и иных архивных документов на 2016 - 2020 годы"</t>
  </si>
  <si>
    <t>"Развитие транспортной системы  в городе Курчатове и безопасности дорожного движения на 2016 - 2020 годы" (1.1.11)</t>
  </si>
  <si>
    <t>2. Подпрограмма "Обеспечение правопорядка на территории города Курчатова Курской области на 2016 - 2020 годы"</t>
  </si>
  <si>
    <t>1. Подпрограмма "Развитие сети автомобильных дорог города  Курчатова Курской области на 2016 - 2020 годы"</t>
  </si>
  <si>
    <t>2. Подпрограмма "Повышение безопасности дорожного движения в городе Курчатове Курской области на 2016 - 2020 годы"</t>
  </si>
  <si>
    <t>"Профилактика правонарушений на территории города Курчатова Курской области  на 2016 - 2020 годы " (1.1.12)</t>
  </si>
  <si>
    <t>3. Подпрограмма "Комплексные меры  противодействия злоупотреблению наркотиками и  их незаконному обороту на территории города Курчатова Курской области на 2016 - 2020 годы"</t>
  </si>
  <si>
    <t>"Защита населения и территории от чрезвычайных ситуаций, обеспечение пожарной безопасности и безопасности людей на водных объектах в городе Курчатове Курской области  на 2016 - 2020 годы " (1.1.13)</t>
  </si>
  <si>
    <t>1. Подпрограмма "Обеспечение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 в городе Курчатове на 2016 - 2020 годы"</t>
  </si>
  <si>
    <t>2. Подпрограмма "Снижение рисков и смягчение последствий чрезвычайных ситуаций природного и техногенного характера в городе Курчатове на 2016 - 2020 годы"</t>
  </si>
  <si>
    <t>"Управление муниципальными финансами и муниципальным долгом  города Курчатова Курской области на 2014-2020 годы" (1.1.14)</t>
  </si>
  <si>
    <t>1. Подпрограмма "Управление муниципальным долгом города Курчатова Курской области на 2014-2020 годы"</t>
  </si>
  <si>
    <t>2. Подпрограмма "Обеспечение  реализации муниципальной программы "Управление муниципальными финансами  и муниципальным долгом города Курчатова Курской области на 2014-2020 годы"</t>
  </si>
  <si>
    <t>3. Подпрограмма  "Осуществление бюджетного процесса на территории города Курчатова Курской области на 2014-2020 годы"</t>
  </si>
  <si>
    <t>"Развитие малого и среднего предпринимательства в городе Курчатове  Курской области  на 2016 - 2020 годы " (1.1.15)</t>
  </si>
  <si>
    <t>1. Подпрограмма "Содействие развитию малого и среднего предпринимательства в городе Курчатове на 2016 - 2020 годы"</t>
  </si>
  <si>
    <t>"Содействие занятости населения в городе Курчатове  Курской области  на 2016 - 2020 годы " (1.1.17)</t>
  </si>
  <si>
    <t>"Социальная поддержка граждан города Курчатова Курской области на 2016 - 2020 годы" (1.1.2)</t>
  </si>
  <si>
    <t>Муниципальная программа "Реализация муниципальной политики в сфере печати и массовой информации в городе Курчатов Курской области на 2014-2020 годы" (1.1.21)</t>
  </si>
  <si>
    <t>1. Подпрограмма "Содействие временной занятости отдельных категорий граждангорода Курчатова Курской области на 2016 - 2020 годы"</t>
  </si>
  <si>
    <t>2. Подпрограмма "Развитие институтов рынка труда города Курчатова Курской области на 2016 - 2020 годы"</t>
  </si>
  <si>
    <t>Достигнут высокий уровень эффектив-ности реализации  муниципальной программы</t>
  </si>
  <si>
    <t>Достигнут высокий  уровень эффектив-ности реализации муниципальной программы</t>
  </si>
  <si>
    <t xml:space="preserve">Продолжить реализацию муниципальной программы </t>
  </si>
  <si>
    <t>Выполнение  мероприятий подпрограмм программы</t>
  </si>
  <si>
    <t>Выполнение  основных мероприятий подпрограмм программы</t>
  </si>
  <si>
    <t xml:space="preserve">"Формирование современной городской среды на территории МО "Город Курчатов" на 2017-2022 годы"   (1.1.23)  
</t>
  </si>
  <si>
    <t>1. Подпрограмма «Формирование комфортной городской среды на 2017 год»</t>
  </si>
  <si>
    <t>2. Подпрограмма "Формирование комфортной городской среды на 2018-2022 годы»</t>
  </si>
  <si>
    <t xml:space="preserve">Муниципальная  программа
 «Профилактика терроризма и экстремизма, а так же минимизация и (или) ликвидация последствий его проявлений в муниципальном образовании  «Город Курчатов» Курской области  на 2017 – 2020 годы»  (1.1.22)
 </t>
  </si>
  <si>
    <t>1. Подпрограмма "Противодействие экстремизму и профилактика терроризма на территории муниципального образования «Город Курчатов» Курской области на 2017-2020 годы"</t>
  </si>
  <si>
    <t>"Повышение эффективности работы с молодежью, организация отдыха и оздоровления детей, молодежи, развитие физической культуры и спорта в городе Курчатове  Курской области  на 2016 - 2020 годы " (1.1.8)</t>
  </si>
  <si>
    <t xml:space="preserve">Итого по всем муниципальным программам без учета внебюджетных источников по подпрограмме "Создание условий для обеспечения доступным и комфортным жильем граждан в городе Курчатове Курской области на 2016 - 2020 годы"                            </t>
  </si>
  <si>
    <t>5                          (1 показатель не выполнен)</t>
  </si>
  <si>
    <t>Достигнут высокий уровень эффективности реализации муниципальной программы</t>
  </si>
  <si>
    <t>Информация о реализации муниципальных программ города Курчатова Курской области за 2018 год</t>
  </si>
  <si>
    <t>Оценка эффективности программы  за 2018 год</t>
  </si>
  <si>
    <t>Фактически предусмотрено на реализацию программы (городской, областной, федеральный бюджеты - по сводной бюджетной росписи на 31.12.2018 г.)</t>
  </si>
  <si>
    <t xml:space="preserve">Постановл. админ. г.Курчатова от 30.09.2015 №1190, измен. 02.02.2016 №95, 07.04.2016 №517, №836 01.06.2016, №948 22.06.2016, №1056 08.07.2016, 21.09.2016 №1401, 31.01.2017 №85, 22.06.2017 №695, 07.09.2017 №1140, 04.10.2017 №1311, 30.11.2017 №1571,   01.02.2018 №115, 04.07.2018 №730, 01.11.2018 №1143, 28.12.2018 №1444 </t>
  </si>
  <si>
    <t>Постановл. админ. г.Курчатова от 30.09.2015 №1188, измен. от 16.11.2015 №1400, от 15.02.2016 №158, от 21.03.2016 №419, от 26.07.2016 №1115, от 23.01.2017 №31, от 25.08.2017 №1007, 26.12.2017 №1672, 09.04.2018 №378, 13.11.2018 №1184, 26.12.2018 №1391</t>
  </si>
  <si>
    <t>Постановл. админ. г.Курчатова от 30.09.2015 №1173,изменения №399 18.03.2016, №893 10.06.2016, №1268 01.09.2016, №1313 07.09.2016, №1616 02.11.2016, 27.01.2017 №60, №136 10.02.2017,  14.04.2017 №423, 04.09.2017 №1138, 28.12.2017 №1713, 19.02.2018 №195, 26.03.2018 №333, 24.05.2018 №570, 28.08.2018  №928, 26.12.2018 №1394</t>
  </si>
  <si>
    <t>Постановл. админ. г.Курчатова от 30.09.2015 №1175, изм. от 27.01.2016 №64, 15.02.2017 №168, 22.03.2018 №326, 26.12.2018 №1393</t>
  </si>
  <si>
    <t>Постановл. админ. г.Курчатова от 30.09.2015 №1176, измен. 31.12.2015 №1801, 21.03.2016 №416, 18.04.2016 №595, 29.09.2016 №1422, 12.12.2016 №1787, 15.02.2017 №164, от 27.04.2017 №474, 20.07.2017 №819, 09.01.2018 №1, 16.01.2018 №17, 14.02.2018 №169, 23.04.2018 №434, 16.05.2018 №525,19.06.2018 №654, 24.10.2018 №1101, 28.12.2018 №1435</t>
  </si>
  <si>
    <t>Постановл. админ. г.Курчатова от 30.09.2015 №1177, измен. 18.01.2016 №31, 02.06.2016 №839, 10.02.2017 №135, 19.07.2017 №808,  23.10.2017 №1390, 12.12.2017 №1606, 28.12.2017 №1715, 13.07.2018 №764, 12.11.2018 №1173, 26.12.2018 №1396</t>
  </si>
  <si>
    <t>3. Подпрограмма "Развитие физической культуры и спорта в городе Курчатове Курской области на 2018-2020 годы"</t>
  </si>
  <si>
    <t>Постановл. админ. г.Курчатова от 30.09.2015 №1178, измен. 04.12.2015 №1531, 18.02.2016 №217, 31.05.2016 №833, 20.09.2016 №1388, 05.12.2016 №1763, 15.03.2017 №288, 23.06.2017 №703, 24.11.2017 №1526, 25.12.2017 №1667, 16.04.2018 №412, 28.06.2018 №704,  25.09.2018 №1007, 07.12.2018 №1309, 18.12.2018 №1342</t>
  </si>
  <si>
    <t>Постановл. админ. г.Курчатова от 30.09.2015 №1179, измен. от 25.02.2016 №240, 01.02.2017 №100, 27.12.2017 №1696, 23.03.2018 №327, 26.12.2018 №1392</t>
  </si>
  <si>
    <t>Постановл. админ. г.Курчатова от 30.09.2015 №1180, измен. от 21.12.2015 №1610,  30.12.2015 №1759, 06.06.2016 №853, 20.09.2016 №1389, 27.02.2017 №197, 30.06.2017 №734, 28.07.2017 №865, 09.01.2018 №2, 16.01.2018 №13, 20.03.2018 №314, 25.06.2018 №694, 06.08.2018 №846, 19.09.2018 №994, 29.10.2018 №1122, 29.12.2018 №1483</t>
  </si>
  <si>
    <t>Постановл. админ. г.Курчатова от 30.09.2015 №1181, измен. от 19.02.2016 №220, от 05.04.2016 №505, от 04.05.2016 №685, от 22.08.2016 №1214, от 28.11.2016 №1714, от 27.12.2016 №1886, от 16.03.2017 №297, от 17.04.2017 №434, 20.12.2017 №1645, 16.03.2018 №303, 05.07.2018 №736</t>
  </si>
  <si>
    <t xml:space="preserve">Постановл. админ. г.Курчатова от 30.09.2015 №1182, измен. от 19.02.2016 №220, от 05.04.2016 №505, от 04.05.2016 №685, от 22.08.2016 №1214, от 28.11.2016 №1714, от 27.12.2016 №1886, от 16.03.2017 №297, от 17.04.2017 №434, от 23.08.2017 №1002, 28.12.2017 №1711, 07.03.2018 №276, 18.07.2018 №780, 12.10.2018 №1078, 05.12.2018 №1293, 26.12.2018 №1395 </t>
  </si>
  <si>
    <t>Постановл. админ. г.Курчатова от 30.09.2015 №1184, измен. 17.02.2016 №214, 03.02.2017 №114, 29.06.2017 №720, 27.12.2017 №1698, 27.03.2018 №341, 30.11.2018 №1277</t>
  </si>
  <si>
    <t>Постановл. админ. г.Курчатова от 30.09.2015 №1185, измен. от 30.11.2015 №1478, 17.03.2016 №375, 21.02.2017 №186, 29.06.2017 №719, 27.12.2017 №1697, 20.06.2018 №657, 21.12.2018 №1367</t>
  </si>
  <si>
    <t>Постановл. админ. г.Курчатова от 11.10.2013 №1485, 17.12.2014 №1512, 31.12.2014 №1668, 30.09.2015 №1186, 23.03.2016 №440, 30.03.2017 №365, 28.12.2017 №1712, 27.03.2018 №343,  28.12.2018 №1409</t>
  </si>
  <si>
    <t>Постановл. админ. г.Курчатова от 02.12.2016 №1757, измен. от  07.04.2017 №396, 14.03.2018 №292, 28.12.2018 №1411</t>
  </si>
  <si>
    <t>Постановление админ. г.Курчатова от 19.05.2017 №560, измен. От 20.07.2017 №818, 29.09.2017 №1280,  28.12.2017 №1714, 17.01.2018 №28, 27.03.2018 №344, 30.03.2018 №349, 09.04.2018 №374, 21.05.2018 №544, 18.06.2018 №653, 09.08.2018 №858, 25.09.2018 №1003, 28.12.2018 №1446</t>
  </si>
  <si>
    <t xml:space="preserve">всего:                   </t>
  </si>
  <si>
    <t xml:space="preserve">1 показатель выполнен на 73,3% </t>
  </si>
  <si>
    <t xml:space="preserve">10                        (2 показателя выполнены на 93-98%) </t>
  </si>
  <si>
    <t xml:space="preserve">1
(1 показатель  выполнен- 83 %, 1 на 26%) </t>
  </si>
  <si>
    <t>Достигнут удовлетворительный  уровень эффектив-ности реализации муниципальной программы</t>
  </si>
  <si>
    <t>1 показатель исполнен на 64,3%</t>
  </si>
  <si>
    <t>3                          (1 показатель исполнен на 64,3%)</t>
  </si>
  <si>
    <t>4                           (1 выполнен на 55,6%)</t>
  </si>
  <si>
    <t>2                           (1 выполнен на 55,6%)</t>
  </si>
  <si>
    <t>Достигнут средний уровень эффективности реализации муниципальной программы</t>
  </si>
  <si>
    <t>2                      (1 выполнен на 87,7%)</t>
  </si>
  <si>
    <t>5                    (1 выполнен на 87,7%)</t>
  </si>
  <si>
    <t>1                     (1 показатель выполнен на 50%, 1 не выполнен)</t>
  </si>
  <si>
    <t>Достигнут удовлетворительный уровень эффектив-ности реализации муниципальной программы</t>
  </si>
  <si>
    <t xml:space="preserve">1 показатель выполнен на 50% </t>
  </si>
  <si>
    <t xml:space="preserve">3                                                   (1 показатель выполнен на 80%, 2 на 50%, 1 не выполнен) </t>
  </si>
  <si>
    <t>9                          (1 показатель выполнен на 75 %; 1 - 50%)</t>
  </si>
  <si>
    <t>20                        (1 показатель исполнен на 95,9%, 1 - 75%, 1 - 50%)</t>
  </si>
  <si>
    <t xml:space="preserve">2                        (1 показатель выполнен на 93,3%, 1 - на 87,5%, 1 не выполнен) </t>
  </si>
  <si>
    <t>2                         (1 показатель исполнен на 17%)</t>
  </si>
  <si>
    <t>6                         (1 показатель исполнен на 17%)</t>
  </si>
  <si>
    <t xml:space="preserve">10                        (3 показателя выполнены на 93-98%, 1 на 86,5%, 1 на 73,3%) </t>
  </si>
  <si>
    <r>
      <t xml:space="preserve">116
</t>
    </r>
    <r>
      <rPr>
        <sz val="9"/>
        <rFont val="Times New Roman"/>
        <family val="1"/>
        <charset val="204"/>
      </rPr>
      <t>(4 показателя на 90%-98 %, 5 - 80%-88%, 2 - 73-75%,  3 - 64%-67%, 4 - 50-55%, 1 - 26%, 1- 17%,  3 не исполнены)</t>
    </r>
    <r>
      <rPr>
        <b/>
        <sz val="9"/>
        <rFont val="Times New Roman"/>
        <family val="1"/>
        <charset val="204"/>
      </rPr>
      <t xml:space="preserve">
</t>
    </r>
  </si>
  <si>
    <t>Достигнут средний уровень эффектив-ности реализации муниципальной программы</t>
  </si>
  <si>
    <t xml:space="preserve">Постановл. админ. г.Курчатова от 30.09.2015 №1174, изм. 25.12.2015 №1680, 16.08.2016 №1192, 16.09.2016 №1384, 11.10.2016 №1478, 20.12.2016 №1828, 18.01.2017 №19, 25.04.2017 №468, 26.07.2017 №846, 04.08.2017 №883, 11.10.2017 №1343, 27.11.2017 №1550, 12.01.2018 №5, 17.04.2018 №418, 29.06.2018 №711, 26.11.2018 №1244, 28.12.2018 №1436  </t>
  </si>
  <si>
    <t>Постановл. админ. г.Курчатова от 11.10.2013 №1481, изменения от 01.10.2014 №1100, от 25.12.2014 №1598, от 08.05.2015 №590, от 10.08.2015 №981, от 30.09.2015 №1183, 30.12.2015 №1788, 08.06.2016 №880, 17.06.2016 №929, 30.06.2016 №1018, 22.08.2016 №1220, 17.10.2016 №1504, 23.12.2016 №1850, 13.03.2017 №274, 18.04.2017 №437, 28.06.2017 №716, 29.09.2017 №1276, 27.12.2017 №1698, 21.03.2018 №321, 08.05.2018 №502, 29.06.2018 №712, 21.08.2018 №895, 20.12.2018 №1358</t>
  </si>
  <si>
    <t xml:space="preserve">2                        (1 показатель выполнен на 93,3%,1 -  87,5% 1 -67,3%, 1 не выполнен)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</si>
</sst>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"/>
  </numFmts>
  <fonts count="29">
    <font>
      <sz val="11"/>
      <color theme="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7.5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7.5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7.5"/>
      <name val="Calibri"/>
      <family val="2"/>
      <charset val="204"/>
      <scheme val="minor"/>
    </font>
    <font>
      <b/>
      <sz val="8.5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.5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71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7" borderId="7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2" fillId="0" borderId="0" xfId="0" applyFont="1" applyFill="1"/>
    <xf numFmtId="0" fontId="12" fillId="0" borderId="0" xfId="0" applyFont="1"/>
    <xf numFmtId="165" fontId="3" fillId="0" borderId="0" xfId="0" applyNumberFormat="1" applyFont="1" applyBorder="1" applyAlignment="1">
      <alignment horizontal="center" vertical="center"/>
    </xf>
    <xf numFmtId="0" fontId="12" fillId="0" borderId="0" xfId="0" applyFont="1" applyBorder="1"/>
    <xf numFmtId="165" fontId="12" fillId="0" borderId="0" xfId="0" applyNumberFormat="1" applyFont="1"/>
    <xf numFmtId="164" fontId="12" fillId="0" borderId="0" xfId="0" applyNumberFormat="1" applyFont="1"/>
    <xf numFmtId="166" fontId="12" fillId="0" borderId="0" xfId="0" applyNumberFormat="1" applyFont="1"/>
    <xf numFmtId="0" fontId="12" fillId="0" borderId="1" xfId="0" applyFont="1" applyBorder="1"/>
    <xf numFmtId="0" fontId="12" fillId="0" borderId="2" xfId="0" applyFont="1" applyBorder="1"/>
    <xf numFmtId="2" fontId="12" fillId="0" borderId="0" xfId="0" applyNumberFormat="1" applyFont="1"/>
    <xf numFmtId="4" fontId="3" fillId="0" borderId="0" xfId="0" applyNumberFormat="1" applyFont="1"/>
    <xf numFmtId="0" fontId="12" fillId="7" borderId="0" xfId="0" applyFont="1" applyFill="1"/>
    <xf numFmtId="0" fontId="10" fillId="0" borderId="0" xfId="0" applyFont="1"/>
    <xf numFmtId="0" fontId="13" fillId="4" borderId="0" xfId="0" applyFont="1" applyFill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165" fontId="13" fillId="0" borderId="13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165" fontId="4" fillId="0" borderId="29" xfId="0" applyNumberFormat="1" applyFont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/>
    </xf>
    <xf numFmtId="165" fontId="4" fillId="6" borderId="11" xfId="0" applyNumberFormat="1" applyFont="1" applyFill="1" applyBorder="1" applyAlignment="1">
      <alignment horizontal="center" vertical="center"/>
    </xf>
    <xf numFmtId="165" fontId="4" fillId="6" borderId="13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5" fontId="4" fillId="0" borderId="2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19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165" fontId="13" fillId="0" borderId="11" xfId="0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 wrapText="1"/>
    </xf>
    <xf numFmtId="165" fontId="4" fillId="6" borderId="14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165" fontId="13" fillId="0" borderId="11" xfId="0" applyNumberFormat="1" applyFont="1" applyBorder="1" applyAlignment="1">
      <alignment horizontal="center" vertical="center"/>
    </xf>
    <xf numFmtId="165" fontId="13" fillId="0" borderId="23" xfId="0" applyNumberFormat="1" applyFont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23" fillId="0" borderId="2" xfId="0" applyFont="1" applyBorder="1" applyAlignment="1">
      <alignment horizontal="center" vertical="top" wrapText="1"/>
    </xf>
    <xf numFmtId="2" fontId="13" fillId="0" borderId="2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2" fontId="1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top" wrapText="1"/>
    </xf>
    <xf numFmtId="0" fontId="13" fillId="0" borderId="2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/>
    <xf numFmtId="0" fontId="24" fillId="5" borderId="0" xfId="0" applyFont="1" applyFill="1"/>
    <xf numFmtId="2" fontId="24" fillId="5" borderId="0" xfId="0" applyNumberFormat="1" applyFont="1" applyFill="1"/>
    <xf numFmtId="2" fontId="24" fillId="0" borderId="0" xfId="0" applyNumberFormat="1" applyFont="1"/>
    <xf numFmtId="0" fontId="24" fillId="0" borderId="0" xfId="0" applyFont="1" applyFill="1"/>
    <xf numFmtId="2" fontId="24" fillId="0" borderId="0" xfId="0" applyNumberFormat="1" applyFont="1" applyFill="1"/>
    <xf numFmtId="0" fontId="24" fillId="0" borderId="0" xfId="0" applyFont="1"/>
    <xf numFmtId="2" fontId="24" fillId="8" borderId="0" xfId="0" applyNumberFormat="1" applyFont="1" applyFill="1"/>
    <xf numFmtId="0" fontId="24" fillId="8" borderId="0" xfId="0" applyFont="1" applyFill="1"/>
    <xf numFmtId="164" fontId="24" fillId="8" borderId="0" xfId="0" applyNumberFormat="1" applyFont="1" applyFill="1"/>
    <xf numFmtId="165" fontId="24" fillId="4" borderId="0" xfId="0" applyNumberFormat="1" applyFont="1" applyFill="1"/>
    <xf numFmtId="0" fontId="24" fillId="4" borderId="0" xfId="0" applyFont="1" applyFill="1"/>
    <xf numFmtId="0" fontId="24" fillId="9" borderId="0" xfId="0" applyFont="1" applyFill="1"/>
    <xf numFmtId="0" fontId="24" fillId="0" borderId="0" xfId="0" applyFont="1" applyBorder="1"/>
    <xf numFmtId="0" fontId="25" fillId="0" borderId="0" xfId="0" applyFont="1" applyBorder="1" applyAlignment="1">
      <alignment horizontal="left" vertical="top" wrapText="1" indent="3"/>
    </xf>
    <xf numFmtId="0" fontId="25" fillId="0" borderId="0" xfId="0" applyFont="1" applyBorder="1" applyAlignment="1">
      <alignment horizontal="left" vertical="top" wrapText="1" indent="2"/>
    </xf>
    <xf numFmtId="165" fontId="24" fillId="5" borderId="0" xfId="0" applyNumberFormat="1" applyFont="1" applyFill="1"/>
    <xf numFmtId="165" fontId="24" fillId="5" borderId="0" xfId="0" applyNumberFormat="1" applyFont="1" applyFill="1" applyAlignment="1"/>
    <xf numFmtId="165" fontId="24" fillId="9" borderId="0" xfId="0" applyNumberFormat="1" applyFont="1" applyFill="1"/>
    <xf numFmtId="0" fontId="26" fillId="0" borderId="2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27" fillId="0" borderId="0" xfId="0" applyNumberFormat="1" applyFont="1" applyFill="1"/>
    <xf numFmtId="165" fontId="4" fillId="6" borderId="0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164" fontId="5" fillId="2" borderId="2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1" fontId="4" fillId="7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25" fillId="0" borderId="0" xfId="0" applyFont="1" applyAlignment="1">
      <alignment wrapText="1"/>
    </xf>
    <xf numFmtId="0" fontId="17" fillId="0" borderId="1" xfId="0" applyFont="1" applyBorder="1" applyAlignment="1">
      <alignment horizontal="center" vertical="top" wrapText="1"/>
    </xf>
    <xf numFmtId="1" fontId="17" fillId="0" borderId="2" xfId="0" applyNumberFormat="1" applyFont="1" applyBorder="1" applyAlignment="1">
      <alignment horizontal="center" vertical="top" wrapText="1"/>
    </xf>
    <xf numFmtId="0" fontId="17" fillId="7" borderId="2" xfId="0" applyFont="1" applyFill="1" applyBorder="1" applyAlignment="1">
      <alignment horizontal="center" vertical="top" wrapText="1"/>
    </xf>
    <xf numFmtId="164" fontId="17" fillId="0" borderId="2" xfId="0" applyNumberFormat="1" applyFont="1" applyBorder="1" applyAlignment="1">
      <alignment horizontal="center" vertical="top" wrapText="1"/>
    </xf>
    <xf numFmtId="164" fontId="13" fillId="0" borderId="2" xfId="0" applyNumberFormat="1" applyFont="1" applyBorder="1"/>
    <xf numFmtId="164" fontId="13" fillId="0" borderId="2" xfId="0" applyNumberFormat="1" applyFont="1" applyBorder="1" applyAlignment="1">
      <alignment horizontal="right" wrapText="1"/>
    </xf>
    <xf numFmtId="164" fontId="13" fillId="7" borderId="2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19" fillId="7" borderId="3" xfId="0" applyFont="1" applyFill="1" applyBorder="1" applyAlignment="1">
      <alignment horizontal="center" vertical="top" wrapText="1"/>
    </xf>
    <xf numFmtId="0" fontId="19" fillId="7" borderId="4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top" wrapText="1"/>
    </xf>
    <xf numFmtId="0" fontId="28" fillId="7" borderId="3" xfId="0" applyFont="1" applyFill="1" applyBorder="1" applyAlignment="1">
      <alignment horizontal="center" vertical="top" wrapText="1"/>
    </xf>
    <xf numFmtId="0" fontId="28" fillId="7" borderId="4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5" fillId="7" borderId="3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7" fillId="8" borderId="2" xfId="0" applyFont="1" applyFill="1" applyBorder="1" applyAlignment="1">
      <alignment vertical="top" wrapText="1"/>
    </xf>
    <xf numFmtId="0" fontId="17" fillId="8" borderId="3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10" fillId="0" borderId="4" xfId="0" applyFont="1" applyBorder="1" applyAlignment="1"/>
    <xf numFmtId="0" fontId="10" fillId="8" borderId="4" xfId="0" applyFont="1" applyFill="1" applyBorder="1" applyAlignment="1">
      <alignment vertical="top" wrapText="1"/>
    </xf>
    <xf numFmtId="1" fontId="5" fillId="0" borderId="2" xfId="0" applyNumberFormat="1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wrapText="1"/>
    </xf>
    <xf numFmtId="0" fontId="17" fillId="8" borderId="2" xfId="0" applyFont="1" applyFill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164" fontId="4" fillId="0" borderId="2" xfId="0" applyNumberFormat="1" applyFont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164" fontId="4" fillId="0" borderId="4" xfId="0" applyNumberFormat="1" applyFont="1" applyBorder="1" applyAlignment="1">
      <alignment vertical="top" wrapText="1"/>
    </xf>
    <xf numFmtId="0" fontId="20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vertical="top" wrapText="1"/>
    </xf>
    <xf numFmtId="0" fontId="19" fillId="0" borderId="4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10" fillId="7" borderId="4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7" borderId="9" xfId="0" applyFont="1" applyFill="1" applyBorder="1" applyAlignment="1">
      <alignment horizontal="center" vertical="top" wrapText="1"/>
    </xf>
    <xf numFmtId="0" fontId="4" fillId="7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3" fillId="0" borderId="2" xfId="1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19" fillId="0" borderId="28" xfId="0" applyFont="1" applyBorder="1" applyAlignment="1">
      <alignment vertical="top" wrapText="1"/>
    </xf>
    <xf numFmtId="0" fontId="4" fillId="7" borderId="26" xfId="0" applyFont="1" applyFill="1" applyBorder="1" applyAlignment="1">
      <alignment horizontal="center" vertical="top" wrapText="1"/>
    </xf>
    <xf numFmtId="0" fontId="4" fillId="7" borderId="27" xfId="0" applyFont="1" applyFill="1" applyBorder="1" applyAlignment="1">
      <alignment horizontal="center" vertical="top" wrapText="1"/>
    </xf>
    <xf numFmtId="0" fontId="19" fillId="7" borderId="28" xfId="0" applyFont="1" applyFill="1" applyBorder="1" applyAlignment="1">
      <alignment vertical="top" wrapText="1"/>
    </xf>
    <xf numFmtId="0" fontId="5" fillId="7" borderId="6" xfId="0" applyFont="1" applyFill="1" applyBorder="1" applyAlignment="1">
      <alignment horizontal="center" vertical="top" wrapText="1"/>
    </xf>
    <xf numFmtId="0" fontId="5" fillId="7" borderId="17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19" fillId="0" borderId="3" xfId="0" applyFont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6" borderId="3" xfId="0" applyFont="1" applyFill="1" applyBorder="1" applyAlignment="1">
      <alignment horizontal="center" vertical="top" wrapText="1"/>
    </xf>
    <xf numFmtId="0" fontId="19" fillId="6" borderId="3" xfId="0" applyFont="1" applyFill="1" applyBorder="1" applyAlignment="1">
      <alignment horizontal="center" vertical="top" wrapText="1"/>
    </xf>
    <xf numFmtId="0" fontId="10" fillId="6" borderId="4" xfId="0" applyFont="1" applyFill="1" applyBorder="1" applyAlignment="1">
      <alignment vertical="top" wrapText="1"/>
    </xf>
    <xf numFmtId="0" fontId="16" fillId="0" borderId="10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14" fillId="0" borderId="3" xfId="0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6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21" fillId="0" borderId="2" xfId="0" applyFont="1" applyBorder="1" applyAlignment="1">
      <alignment horizontal="right" vertical="top" wrapText="1"/>
    </xf>
    <xf numFmtId="0" fontId="21" fillId="0" borderId="3" xfId="0" applyFont="1" applyBorder="1" applyAlignment="1">
      <alignment horizontal="right" vertical="top" wrapText="1"/>
    </xf>
    <xf numFmtId="0" fontId="4" fillId="7" borderId="31" xfId="0" applyFont="1" applyFill="1" applyBorder="1" applyAlignment="1">
      <alignment horizontal="center" vertical="top" wrapText="1"/>
    </xf>
    <xf numFmtId="0" fontId="4" fillId="7" borderId="32" xfId="0" applyFont="1" applyFill="1" applyBorder="1" applyAlignment="1">
      <alignment horizontal="center" vertical="top" wrapText="1"/>
    </xf>
    <xf numFmtId="0" fontId="4" fillId="7" borderId="28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17" fillId="8" borderId="2" xfId="1" applyFont="1" applyFill="1" applyBorder="1" applyAlignment="1">
      <alignment horizontal="left" vertical="top" wrapText="1"/>
    </xf>
    <xf numFmtId="0" fontId="17" fillId="8" borderId="4" xfId="1" applyFont="1" applyFill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164" fontId="17" fillId="8" borderId="2" xfId="0" applyNumberFormat="1" applyFont="1" applyFill="1" applyBorder="1" applyAlignment="1">
      <alignment vertical="top" wrapText="1"/>
    </xf>
    <xf numFmtId="164" fontId="17" fillId="8" borderId="3" xfId="0" applyNumberFormat="1" applyFont="1" applyFill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FF66FF"/>
      <color rgb="FFFF9900"/>
      <color rgb="FFFF9933"/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A264"/>
  <sheetViews>
    <sheetView tabSelected="1" workbookViewId="0">
      <pane ySplit="7" topLeftCell="A44" activePane="bottomLeft" state="frozen"/>
      <selection pane="bottomLeft" activeCell="I47" sqref="I47"/>
    </sheetView>
  </sheetViews>
  <sheetFormatPr defaultRowHeight="15"/>
  <cols>
    <col min="1" max="1" width="3.42578125" style="11" customWidth="1"/>
    <col min="2" max="2" width="20.140625" style="11" customWidth="1"/>
    <col min="3" max="3" width="13.7109375" style="32" customWidth="1"/>
    <col min="4" max="4" width="10.5703125" style="11" customWidth="1"/>
    <col min="5" max="5" width="10.42578125" style="11" customWidth="1"/>
    <col min="6" max="6" width="13.28515625" style="11" customWidth="1"/>
    <col min="7" max="8" width="10.42578125" style="11" customWidth="1"/>
    <col min="9" max="9" width="10" style="11" customWidth="1"/>
    <col min="10" max="10" width="7.42578125" style="11" customWidth="1"/>
    <col min="11" max="11" width="10.5703125" style="11" customWidth="1"/>
    <col min="12" max="12" width="6.85546875" style="11" customWidth="1"/>
    <col min="13" max="13" width="7.140625" style="11" customWidth="1"/>
    <col min="14" max="14" width="6.28515625" style="11" customWidth="1"/>
    <col min="15" max="15" width="7.140625" style="21" customWidth="1"/>
    <col min="16" max="16" width="7.28515625" style="21" customWidth="1"/>
    <col min="17" max="17" width="5.5703125" style="11" customWidth="1"/>
    <col min="18" max="18" width="5" style="11" customWidth="1"/>
    <col min="19" max="19" width="10" style="11" customWidth="1"/>
    <col min="20" max="20" width="9.85546875" style="11" customWidth="1"/>
    <col min="21" max="21" width="1.7109375" style="11" customWidth="1"/>
    <col min="22" max="23" width="11.42578125" style="11" hidden="1" customWidth="1"/>
    <col min="24" max="24" width="12.42578125" style="11" hidden="1" customWidth="1"/>
    <col min="25" max="25" width="11.7109375" style="11" hidden="1" customWidth="1"/>
    <col min="26" max="26" width="9.140625" style="11" hidden="1" customWidth="1"/>
    <col min="27" max="27" width="10" style="11" hidden="1" customWidth="1"/>
    <col min="28" max="16384" width="9.140625" style="11"/>
  </cols>
  <sheetData>
    <row r="1" spans="1:27">
      <c r="A1" s="205" t="s">
        <v>90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9"/>
      <c r="N1" s="9"/>
      <c r="O1" s="10"/>
      <c r="P1" s="10"/>
    </row>
    <row r="2" spans="1:27" ht="15.75" thickBot="1">
      <c r="M2" s="87"/>
      <c r="N2" s="10"/>
      <c r="O2" s="10"/>
      <c r="P2" s="10"/>
    </row>
    <row r="3" spans="1:27" s="22" customFormat="1" ht="55.5" customHeight="1" thickBot="1">
      <c r="A3" s="147" t="s">
        <v>17</v>
      </c>
      <c r="B3" s="142" t="s">
        <v>0</v>
      </c>
      <c r="C3" s="178" t="s">
        <v>1</v>
      </c>
      <c r="D3" s="142" t="s">
        <v>2</v>
      </c>
      <c r="E3" s="206" t="s">
        <v>23</v>
      </c>
      <c r="F3" s="207"/>
      <c r="G3" s="207"/>
      <c r="H3" s="207"/>
      <c r="I3" s="208"/>
      <c r="J3" s="206" t="s">
        <v>3</v>
      </c>
      <c r="K3" s="207"/>
      <c r="L3" s="208"/>
      <c r="M3" s="220" t="s">
        <v>80</v>
      </c>
      <c r="N3" s="221"/>
      <c r="O3" s="209" t="s">
        <v>79</v>
      </c>
      <c r="P3" s="210"/>
      <c r="Q3" s="206" t="s">
        <v>4</v>
      </c>
      <c r="R3" s="208"/>
      <c r="S3" s="142" t="s">
        <v>91</v>
      </c>
      <c r="T3" s="142" t="s">
        <v>5</v>
      </c>
    </row>
    <row r="4" spans="1:27" s="22" customFormat="1" ht="15" customHeight="1">
      <c r="A4" s="168"/>
      <c r="B4" s="145"/>
      <c r="C4" s="179"/>
      <c r="D4" s="145"/>
      <c r="E4" s="142" t="s">
        <v>18</v>
      </c>
      <c r="F4" s="142" t="s">
        <v>92</v>
      </c>
      <c r="G4" s="211" t="s">
        <v>25</v>
      </c>
      <c r="H4" s="142" t="s">
        <v>19</v>
      </c>
      <c r="I4" s="211" t="s">
        <v>20</v>
      </c>
      <c r="J4" s="142" t="s">
        <v>6</v>
      </c>
      <c r="K4" s="142" t="s">
        <v>7</v>
      </c>
      <c r="L4" s="142" t="s">
        <v>24</v>
      </c>
      <c r="M4" s="176" t="s">
        <v>6</v>
      </c>
      <c r="N4" s="176" t="s">
        <v>22</v>
      </c>
      <c r="O4" s="216" t="s">
        <v>6</v>
      </c>
      <c r="P4" s="216" t="s">
        <v>22</v>
      </c>
      <c r="Q4" s="176" t="s">
        <v>6</v>
      </c>
      <c r="R4" s="176" t="s">
        <v>22</v>
      </c>
      <c r="S4" s="145"/>
      <c r="T4" s="145"/>
    </row>
    <row r="5" spans="1:27" s="22" customFormat="1">
      <c r="A5" s="168"/>
      <c r="B5" s="145"/>
      <c r="C5" s="179"/>
      <c r="D5" s="145"/>
      <c r="E5" s="168"/>
      <c r="F5" s="168"/>
      <c r="G5" s="212"/>
      <c r="H5" s="168"/>
      <c r="I5" s="214"/>
      <c r="J5" s="145"/>
      <c r="K5" s="145"/>
      <c r="L5" s="145"/>
      <c r="M5" s="177"/>
      <c r="N5" s="177"/>
      <c r="O5" s="217"/>
      <c r="P5" s="217"/>
      <c r="Q5" s="177"/>
      <c r="R5" s="177"/>
      <c r="S5" s="145"/>
      <c r="T5" s="145"/>
    </row>
    <row r="6" spans="1:27" s="22" customFormat="1">
      <c r="A6" s="168"/>
      <c r="B6" s="145"/>
      <c r="C6" s="179"/>
      <c r="D6" s="145"/>
      <c r="E6" s="168"/>
      <c r="F6" s="168"/>
      <c r="G6" s="212"/>
      <c r="H6" s="168"/>
      <c r="I6" s="214"/>
      <c r="J6" s="145"/>
      <c r="K6" s="145"/>
      <c r="L6" s="145"/>
      <c r="M6" s="177"/>
      <c r="N6" s="177"/>
      <c r="O6" s="217"/>
      <c r="P6" s="217"/>
      <c r="Q6" s="177"/>
      <c r="R6" s="177"/>
      <c r="S6" s="145"/>
      <c r="T6" s="145"/>
    </row>
    <row r="7" spans="1:27" s="22" customFormat="1" ht="90.75" customHeight="1" thickBot="1">
      <c r="A7" s="182"/>
      <c r="B7" s="146"/>
      <c r="C7" s="184"/>
      <c r="D7" s="146"/>
      <c r="E7" s="182"/>
      <c r="F7" s="182"/>
      <c r="G7" s="213"/>
      <c r="H7" s="182"/>
      <c r="I7" s="215"/>
      <c r="J7" s="146"/>
      <c r="K7" s="146"/>
      <c r="L7" s="146"/>
      <c r="M7" s="219"/>
      <c r="N7" s="219"/>
      <c r="O7" s="218"/>
      <c r="P7" s="218"/>
      <c r="Q7" s="219"/>
      <c r="R7" s="219"/>
      <c r="S7" s="146"/>
      <c r="T7" s="146"/>
      <c r="V7" s="22" t="s">
        <v>30</v>
      </c>
    </row>
    <row r="8" spans="1:27" s="22" customFormat="1" ht="13.5" customHeight="1" thickBot="1">
      <c r="A8" s="24">
        <v>1</v>
      </c>
      <c r="B8" s="25">
        <v>2</v>
      </c>
      <c r="C8" s="25">
        <v>3</v>
      </c>
      <c r="D8" s="25"/>
      <c r="E8" s="25">
        <v>4</v>
      </c>
      <c r="F8" s="25">
        <v>5</v>
      </c>
      <c r="G8" s="3">
        <v>6</v>
      </c>
      <c r="H8" s="25">
        <v>7</v>
      </c>
      <c r="I8" s="3">
        <v>8</v>
      </c>
      <c r="J8" s="25">
        <v>9</v>
      </c>
      <c r="K8" s="25">
        <v>10</v>
      </c>
      <c r="L8" s="25">
        <v>11</v>
      </c>
      <c r="M8" s="25">
        <v>12</v>
      </c>
      <c r="N8" s="25">
        <v>13</v>
      </c>
      <c r="O8" s="7">
        <v>12</v>
      </c>
      <c r="P8" s="7">
        <v>13</v>
      </c>
      <c r="Q8" s="25">
        <v>14</v>
      </c>
      <c r="R8" s="25">
        <v>15</v>
      </c>
      <c r="S8" s="25">
        <v>16</v>
      </c>
      <c r="T8" s="25">
        <v>17</v>
      </c>
      <c r="V8" s="23" t="s">
        <v>27</v>
      </c>
      <c r="W8" s="23" t="s">
        <v>28</v>
      </c>
      <c r="X8" s="23" t="s">
        <v>29</v>
      </c>
    </row>
    <row r="9" spans="1:27" ht="30" customHeight="1" thickBot="1">
      <c r="A9" s="180">
        <v>1</v>
      </c>
      <c r="B9" s="174" t="s">
        <v>33</v>
      </c>
      <c r="C9" s="176" t="s">
        <v>93</v>
      </c>
      <c r="D9" s="27" t="s">
        <v>21</v>
      </c>
      <c r="E9" s="28">
        <f>E11+E13</f>
        <v>59083.743000000002</v>
      </c>
      <c r="F9" s="28">
        <f>F11+F13</f>
        <v>59083.743000000002</v>
      </c>
      <c r="G9" s="30">
        <f t="shared" ref="G9" si="0">F9-E9</f>
        <v>0</v>
      </c>
      <c r="H9" s="28">
        <f>H11+H13</f>
        <v>58936.927000000003</v>
      </c>
      <c r="I9" s="31">
        <f>H9/F9*100</f>
        <v>99.751512019135276</v>
      </c>
      <c r="J9" s="147">
        <v>9</v>
      </c>
      <c r="K9" s="147">
        <v>9</v>
      </c>
      <c r="L9" s="147">
        <f>K9/J9*100</f>
        <v>100</v>
      </c>
      <c r="M9" s="147">
        <f t="shared" ref="M9:R9" si="1">M11+M13</f>
        <v>5</v>
      </c>
      <c r="N9" s="147">
        <f t="shared" si="1"/>
        <v>5</v>
      </c>
      <c r="O9" s="156">
        <f t="shared" si="1"/>
        <v>5</v>
      </c>
      <c r="P9" s="156">
        <f t="shared" si="1"/>
        <v>5</v>
      </c>
      <c r="Q9" s="147">
        <f t="shared" si="1"/>
        <v>6</v>
      </c>
      <c r="R9" s="147">
        <f t="shared" si="1"/>
        <v>5</v>
      </c>
      <c r="S9" s="142" t="s">
        <v>76</v>
      </c>
      <c r="T9" s="142" t="s">
        <v>8</v>
      </c>
      <c r="V9" s="109">
        <f>E10</f>
        <v>59083.743000000002</v>
      </c>
      <c r="W9" s="109">
        <f>F10</f>
        <v>59083.743000000002</v>
      </c>
      <c r="X9" s="109">
        <f>H10</f>
        <v>58936.927000000003</v>
      </c>
      <c r="Y9" s="117">
        <f>V9-E9</f>
        <v>0</v>
      </c>
      <c r="Z9" s="117">
        <f>W9-F9</f>
        <v>0</v>
      </c>
      <c r="AA9" s="117">
        <f>X9-H9</f>
        <v>0</v>
      </c>
    </row>
    <row r="10" spans="1:27" ht="29.25" customHeight="1" thickBot="1">
      <c r="A10" s="181"/>
      <c r="B10" s="175"/>
      <c r="C10" s="177"/>
      <c r="D10" s="27" t="s">
        <v>10</v>
      </c>
      <c r="E10" s="28">
        <f>E12+E14</f>
        <v>59083.743000000002</v>
      </c>
      <c r="F10" s="28">
        <f>F12+F14</f>
        <v>59083.743000000002</v>
      </c>
      <c r="G10" s="30">
        <f>F10-E10</f>
        <v>0</v>
      </c>
      <c r="H10" s="28">
        <f>H12+H14</f>
        <v>58936.927000000003</v>
      </c>
      <c r="I10" s="31">
        <f>H10/F10*100</f>
        <v>99.751512019135276</v>
      </c>
      <c r="J10" s="163"/>
      <c r="K10" s="168"/>
      <c r="L10" s="163"/>
      <c r="M10" s="143"/>
      <c r="N10" s="143"/>
      <c r="O10" s="169"/>
      <c r="P10" s="169"/>
      <c r="Q10" s="163"/>
      <c r="R10" s="163"/>
      <c r="S10" s="145"/>
      <c r="T10" s="145"/>
    </row>
    <row r="11" spans="1:27" ht="35.25" customHeight="1" thickBot="1">
      <c r="A11" s="181"/>
      <c r="B11" s="178" t="s">
        <v>34</v>
      </c>
      <c r="C11" s="222"/>
      <c r="D11" s="27" t="s">
        <v>21</v>
      </c>
      <c r="E11" s="29">
        <f>E12</f>
        <v>46835.722999999998</v>
      </c>
      <c r="F11" s="29">
        <f>F12</f>
        <v>46835.722999999998</v>
      </c>
      <c r="G11" s="30">
        <f t="shared" ref="G11:G50" si="2">F11-E11</f>
        <v>0</v>
      </c>
      <c r="H11" s="29">
        <f>H12</f>
        <v>46716.415000000001</v>
      </c>
      <c r="I11" s="31">
        <f t="shared" ref="I11:I50" si="3">H11/F11*100</f>
        <v>99.745262820006005</v>
      </c>
      <c r="J11" s="142">
        <v>3</v>
      </c>
      <c r="K11" s="142">
        <v>3</v>
      </c>
      <c r="L11" s="142">
        <f>K11/J11*100</f>
        <v>100</v>
      </c>
      <c r="M11" s="142">
        <v>3</v>
      </c>
      <c r="N11" s="142">
        <v>3</v>
      </c>
      <c r="O11" s="153">
        <v>3</v>
      </c>
      <c r="P11" s="153">
        <v>3</v>
      </c>
      <c r="Q11" s="142">
        <v>4</v>
      </c>
      <c r="R11" s="142">
        <v>3</v>
      </c>
      <c r="S11" s="145"/>
      <c r="T11" s="145"/>
    </row>
    <row r="12" spans="1:27" ht="31.5" customHeight="1" thickBot="1">
      <c r="A12" s="181"/>
      <c r="B12" s="168"/>
      <c r="C12" s="222"/>
      <c r="D12" s="27" t="s">
        <v>10</v>
      </c>
      <c r="E12" s="26">
        <v>46835.722999999998</v>
      </c>
      <c r="F12" s="26">
        <v>46835.722999999998</v>
      </c>
      <c r="G12" s="30">
        <f t="shared" si="2"/>
        <v>0</v>
      </c>
      <c r="H12" s="26">
        <v>46716.415000000001</v>
      </c>
      <c r="I12" s="31">
        <f t="shared" si="3"/>
        <v>99.745262820006005</v>
      </c>
      <c r="J12" s="145"/>
      <c r="K12" s="168"/>
      <c r="L12" s="145"/>
      <c r="M12" s="145"/>
      <c r="N12" s="145"/>
      <c r="O12" s="203"/>
      <c r="P12" s="203"/>
      <c r="Q12" s="145"/>
      <c r="R12" s="145"/>
      <c r="S12" s="145"/>
      <c r="T12" s="145"/>
    </row>
    <row r="13" spans="1:27" ht="30.75" customHeight="1" thickBot="1">
      <c r="A13" s="181"/>
      <c r="B13" s="178" t="s">
        <v>35</v>
      </c>
      <c r="C13" s="222"/>
      <c r="D13" s="27" t="s">
        <v>21</v>
      </c>
      <c r="E13" s="29">
        <f>E14</f>
        <v>12248.02</v>
      </c>
      <c r="F13" s="29">
        <f>F14</f>
        <v>12248.02</v>
      </c>
      <c r="G13" s="30">
        <f t="shared" si="2"/>
        <v>0</v>
      </c>
      <c r="H13" s="29">
        <f>H14</f>
        <v>12220.512000000001</v>
      </c>
      <c r="I13" s="31">
        <f t="shared" si="3"/>
        <v>99.775408596654813</v>
      </c>
      <c r="J13" s="142">
        <v>3</v>
      </c>
      <c r="K13" s="142">
        <v>3</v>
      </c>
      <c r="L13" s="142">
        <v>100</v>
      </c>
      <c r="M13" s="142">
        <v>2</v>
      </c>
      <c r="N13" s="142">
        <v>2</v>
      </c>
      <c r="O13" s="153">
        <v>2</v>
      </c>
      <c r="P13" s="153">
        <v>2</v>
      </c>
      <c r="Q13" s="142">
        <v>2</v>
      </c>
      <c r="R13" s="142">
        <v>2</v>
      </c>
      <c r="S13" s="145"/>
      <c r="T13" s="145"/>
    </row>
    <row r="14" spans="1:27" ht="31.5" customHeight="1" thickBot="1">
      <c r="A14" s="181"/>
      <c r="B14" s="168"/>
      <c r="C14" s="222"/>
      <c r="D14" s="27" t="s">
        <v>10</v>
      </c>
      <c r="E14" s="26">
        <v>12248.02</v>
      </c>
      <c r="F14" s="26">
        <v>12248.02</v>
      </c>
      <c r="G14" s="30">
        <f t="shared" si="2"/>
        <v>0</v>
      </c>
      <c r="H14" s="26">
        <v>12220.512000000001</v>
      </c>
      <c r="I14" s="31">
        <f t="shared" si="3"/>
        <v>99.775408596654813</v>
      </c>
      <c r="J14" s="145"/>
      <c r="K14" s="145"/>
      <c r="L14" s="145"/>
      <c r="M14" s="145"/>
      <c r="N14" s="145"/>
      <c r="O14" s="203"/>
      <c r="P14" s="203"/>
      <c r="Q14" s="145"/>
      <c r="R14" s="145"/>
      <c r="S14" s="145"/>
      <c r="T14" s="145"/>
    </row>
    <row r="15" spans="1:27" ht="26.25" customHeight="1" thickBot="1">
      <c r="A15" s="180">
        <v>2</v>
      </c>
      <c r="B15" s="174" t="s">
        <v>72</v>
      </c>
      <c r="C15" s="176" t="s">
        <v>94</v>
      </c>
      <c r="D15" s="27" t="s">
        <v>21</v>
      </c>
      <c r="E15" s="28">
        <f>E19+E22+E26</f>
        <v>132704.66699999999</v>
      </c>
      <c r="F15" s="28">
        <f>F19+F22+F26</f>
        <v>132704.66699999999</v>
      </c>
      <c r="G15" s="30">
        <f t="shared" si="2"/>
        <v>0</v>
      </c>
      <c r="H15" s="28">
        <f>H19+H22+H26</f>
        <v>131792.315</v>
      </c>
      <c r="I15" s="31">
        <f t="shared" si="3"/>
        <v>99.312494412875481</v>
      </c>
      <c r="J15" s="147">
        <v>7</v>
      </c>
      <c r="K15" s="147">
        <v>7</v>
      </c>
      <c r="L15" s="147">
        <v>100</v>
      </c>
      <c r="M15" s="149">
        <f t="shared" ref="M15:R15" si="4">M19+M22+M26</f>
        <v>13</v>
      </c>
      <c r="N15" s="149">
        <f t="shared" si="4"/>
        <v>12</v>
      </c>
      <c r="O15" s="156">
        <f t="shared" si="4"/>
        <v>32</v>
      </c>
      <c r="P15" s="156">
        <f t="shared" si="4"/>
        <v>31</v>
      </c>
      <c r="Q15" s="161">
        <f t="shared" si="4"/>
        <v>13</v>
      </c>
      <c r="R15" s="161">
        <f t="shared" si="4"/>
        <v>12</v>
      </c>
      <c r="S15" s="142" t="s">
        <v>89</v>
      </c>
      <c r="T15" s="142" t="s">
        <v>8</v>
      </c>
      <c r="V15" s="115">
        <f>E16+E17+E18</f>
        <v>132704.66700000002</v>
      </c>
      <c r="W15" s="115">
        <f>F16+F17+F18</f>
        <v>132704.66700000002</v>
      </c>
      <c r="X15" s="115">
        <f>H16+H17+H18</f>
        <v>131792.315</v>
      </c>
      <c r="Y15" s="111">
        <f>V15-E15</f>
        <v>0</v>
      </c>
      <c r="Z15" s="111">
        <f>W15-F15</f>
        <v>0</v>
      </c>
      <c r="AA15" s="111">
        <f>X15-H15</f>
        <v>0</v>
      </c>
    </row>
    <row r="16" spans="1:27" ht="24.75" customHeight="1" thickBot="1">
      <c r="A16" s="181"/>
      <c r="B16" s="175"/>
      <c r="C16" s="177"/>
      <c r="D16" s="27" t="s">
        <v>11</v>
      </c>
      <c r="E16" s="28">
        <f>E23</f>
        <v>17305.045999999998</v>
      </c>
      <c r="F16" s="28">
        <f>F23</f>
        <v>17305.045999999998</v>
      </c>
      <c r="G16" s="30">
        <f t="shared" si="2"/>
        <v>0</v>
      </c>
      <c r="H16" s="28">
        <f>H23</f>
        <v>17001.535</v>
      </c>
      <c r="I16" s="31">
        <f t="shared" si="3"/>
        <v>98.246112723421831</v>
      </c>
      <c r="J16" s="163"/>
      <c r="K16" s="168"/>
      <c r="L16" s="163"/>
      <c r="M16" s="170"/>
      <c r="N16" s="170"/>
      <c r="O16" s="169"/>
      <c r="P16" s="169"/>
      <c r="Q16" s="162"/>
      <c r="R16" s="162"/>
      <c r="S16" s="145"/>
      <c r="T16" s="145"/>
    </row>
    <row r="17" spans="1:27" ht="27.75" customHeight="1" thickBot="1">
      <c r="A17" s="181"/>
      <c r="B17" s="175"/>
      <c r="C17" s="177"/>
      <c r="D17" s="27" t="s">
        <v>9</v>
      </c>
      <c r="E17" s="28">
        <f>E20+E24+E27</f>
        <v>112515.894</v>
      </c>
      <c r="F17" s="28">
        <f>F20+F24+F27</f>
        <v>112515.894</v>
      </c>
      <c r="G17" s="30">
        <f t="shared" si="2"/>
        <v>0</v>
      </c>
      <c r="H17" s="28">
        <f>H20+H24+H27</f>
        <v>111956.587</v>
      </c>
      <c r="I17" s="31">
        <f t="shared" si="3"/>
        <v>99.502908451316216</v>
      </c>
      <c r="J17" s="163"/>
      <c r="K17" s="168"/>
      <c r="L17" s="163"/>
      <c r="M17" s="170"/>
      <c r="N17" s="170"/>
      <c r="O17" s="169"/>
      <c r="P17" s="169"/>
      <c r="Q17" s="162"/>
      <c r="R17" s="162"/>
      <c r="S17" s="145"/>
      <c r="T17" s="145"/>
    </row>
    <row r="18" spans="1:27" ht="27" customHeight="1" thickBot="1">
      <c r="A18" s="181"/>
      <c r="B18" s="175"/>
      <c r="C18" s="177"/>
      <c r="D18" s="27" t="s">
        <v>10</v>
      </c>
      <c r="E18" s="28">
        <f>E21+E25+E28</f>
        <v>2883.7269999999999</v>
      </c>
      <c r="F18" s="28">
        <f>F21+F25+F28</f>
        <v>2883.7269999999999</v>
      </c>
      <c r="G18" s="30">
        <f t="shared" si="2"/>
        <v>0</v>
      </c>
      <c r="H18" s="28">
        <f>H21+H25+H28</f>
        <v>2834.1930000000002</v>
      </c>
      <c r="I18" s="31">
        <f t="shared" si="3"/>
        <v>98.282292325175035</v>
      </c>
      <c r="J18" s="163"/>
      <c r="K18" s="168"/>
      <c r="L18" s="163"/>
      <c r="M18" s="170"/>
      <c r="N18" s="170"/>
      <c r="O18" s="169"/>
      <c r="P18" s="169"/>
      <c r="Q18" s="162"/>
      <c r="R18" s="162"/>
      <c r="S18" s="145"/>
      <c r="T18" s="145"/>
    </row>
    <row r="19" spans="1:27" ht="24" customHeight="1" thickBot="1">
      <c r="A19" s="181"/>
      <c r="B19" s="178" t="s">
        <v>36</v>
      </c>
      <c r="C19" s="177"/>
      <c r="D19" s="27" t="s">
        <v>21</v>
      </c>
      <c r="E19" s="38">
        <f>E20+E21</f>
        <v>7176.8060000000005</v>
      </c>
      <c r="F19" s="29">
        <f>F20+F21</f>
        <v>7176.8060000000005</v>
      </c>
      <c r="G19" s="30">
        <f t="shared" si="2"/>
        <v>0</v>
      </c>
      <c r="H19" s="29">
        <f>H20+H21</f>
        <v>7142.6630000000005</v>
      </c>
      <c r="I19" s="31">
        <f t="shared" si="3"/>
        <v>99.52425912028275</v>
      </c>
      <c r="J19" s="142">
        <v>1</v>
      </c>
      <c r="K19" s="142">
        <v>1</v>
      </c>
      <c r="L19" s="142">
        <v>100</v>
      </c>
      <c r="M19" s="142">
        <v>4</v>
      </c>
      <c r="N19" s="142">
        <v>4</v>
      </c>
      <c r="O19" s="153">
        <v>6</v>
      </c>
      <c r="P19" s="153">
        <v>6</v>
      </c>
      <c r="Q19" s="164">
        <v>4</v>
      </c>
      <c r="R19" s="164">
        <v>4</v>
      </c>
      <c r="S19" s="145"/>
      <c r="T19" s="145"/>
    </row>
    <row r="20" spans="1:27" ht="23.25" customHeight="1" thickBot="1">
      <c r="A20" s="181"/>
      <c r="B20" s="179"/>
      <c r="C20" s="177"/>
      <c r="D20" s="27" t="s">
        <v>9</v>
      </c>
      <c r="E20" s="34">
        <v>6548.9620000000004</v>
      </c>
      <c r="F20" s="26">
        <v>6548.9620000000004</v>
      </c>
      <c r="G20" s="30">
        <f t="shared" si="2"/>
        <v>0</v>
      </c>
      <c r="H20" s="26">
        <v>6516.0870000000004</v>
      </c>
      <c r="I20" s="31">
        <f>H20/F20*100</f>
        <v>99.498012051375468</v>
      </c>
      <c r="J20" s="145"/>
      <c r="K20" s="145"/>
      <c r="L20" s="145"/>
      <c r="M20" s="145"/>
      <c r="N20" s="145"/>
      <c r="O20" s="203"/>
      <c r="P20" s="203"/>
      <c r="Q20" s="165"/>
      <c r="R20" s="165"/>
      <c r="S20" s="145"/>
      <c r="T20" s="145"/>
    </row>
    <row r="21" spans="1:27" ht="24.75" customHeight="1" thickBot="1">
      <c r="A21" s="181"/>
      <c r="B21" s="184"/>
      <c r="C21" s="177"/>
      <c r="D21" s="27" t="s">
        <v>10</v>
      </c>
      <c r="E21" s="33">
        <v>627.84400000000005</v>
      </c>
      <c r="F21" s="26">
        <v>627.84400000000005</v>
      </c>
      <c r="G21" s="30">
        <f t="shared" si="2"/>
        <v>0</v>
      </c>
      <c r="H21" s="26">
        <v>626.57600000000002</v>
      </c>
      <c r="I21" s="31">
        <f>H21/F21*100</f>
        <v>99.798039003319289</v>
      </c>
      <c r="J21" s="145"/>
      <c r="K21" s="145"/>
      <c r="L21" s="145"/>
      <c r="M21" s="145"/>
      <c r="N21" s="145"/>
      <c r="O21" s="203"/>
      <c r="P21" s="203"/>
      <c r="Q21" s="165"/>
      <c r="R21" s="165"/>
      <c r="S21" s="145"/>
      <c r="T21" s="145"/>
      <c r="X21" s="12"/>
      <c r="Y21" s="12"/>
    </row>
    <row r="22" spans="1:27" ht="33" customHeight="1" thickBot="1">
      <c r="A22" s="181"/>
      <c r="B22" s="178" t="s">
        <v>37</v>
      </c>
      <c r="C22" s="223"/>
      <c r="D22" s="39" t="s">
        <v>21</v>
      </c>
      <c r="E22" s="38">
        <f>E23+E24+E25</f>
        <v>117572.52499999999</v>
      </c>
      <c r="F22" s="40">
        <f>F23+F24+F25</f>
        <v>117572.52499999999</v>
      </c>
      <c r="G22" s="41">
        <f t="shared" si="2"/>
        <v>0</v>
      </c>
      <c r="H22" s="29">
        <f>H23+H24+H25</f>
        <v>116694.31599999999</v>
      </c>
      <c r="I22" s="31">
        <f t="shared" si="3"/>
        <v>99.253049128612318</v>
      </c>
      <c r="J22" s="142">
        <v>3</v>
      </c>
      <c r="K22" s="142">
        <v>3</v>
      </c>
      <c r="L22" s="142">
        <v>100</v>
      </c>
      <c r="M22" s="159">
        <v>5</v>
      </c>
      <c r="N22" s="159">
        <v>5</v>
      </c>
      <c r="O22" s="153">
        <v>20</v>
      </c>
      <c r="P22" s="153">
        <v>20</v>
      </c>
      <c r="Q22" s="164">
        <v>5</v>
      </c>
      <c r="R22" s="164">
        <v>5</v>
      </c>
      <c r="S22" s="145"/>
      <c r="T22" s="145"/>
      <c r="X22" s="13"/>
      <c r="Y22" s="13"/>
    </row>
    <row r="23" spans="1:27" ht="26.25" customHeight="1" thickBot="1">
      <c r="A23" s="181"/>
      <c r="B23" s="179"/>
      <c r="C23" s="223"/>
      <c r="D23" s="39" t="s">
        <v>11</v>
      </c>
      <c r="E23" s="26">
        <v>17305.045999999998</v>
      </c>
      <c r="F23" s="26">
        <v>17305.045999999998</v>
      </c>
      <c r="G23" s="122">
        <f t="shared" si="2"/>
        <v>0</v>
      </c>
      <c r="H23" s="37">
        <v>17001.535</v>
      </c>
      <c r="I23" s="31">
        <f t="shared" si="3"/>
        <v>98.246112723421831</v>
      </c>
      <c r="J23" s="145"/>
      <c r="K23" s="145"/>
      <c r="L23" s="145"/>
      <c r="M23" s="201"/>
      <c r="N23" s="201"/>
      <c r="O23" s="203"/>
      <c r="P23" s="203"/>
      <c r="Q23" s="165"/>
      <c r="R23" s="165"/>
      <c r="S23" s="145"/>
      <c r="T23" s="145"/>
      <c r="X23" s="13"/>
      <c r="Y23" s="13"/>
    </row>
    <row r="24" spans="1:27" ht="23.25" customHeight="1" thickBot="1">
      <c r="A24" s="181"/>
      <c r="B24" s="168"/>
      <c r="C24" s="177"/>
      <c r="D24" s="42" t="s">
        <v>9</v>
      </c>
      <c r="E24" s="26">
        <v>98511.01</v>
      </c>
      <c r="F24" s="26">
        <v>98511.01</v>
      </c>
      <c r="G24" s="30">
        <f t="shared" si="2"/>
        <v>0</v>
      </c>
      <c r="H24" s="37">
        <v>97984.577999999994</v>
      </c>
      <c r="I24" s="31">
        <f t="shared" si="3"/>
        <v>99.465611001247481</v>
      </c>
      <c r="J24" s="145"/>
      <c r="K24" s="145"/>
      <c r="L24" s="145"/>
      <c r="M24" s="201"/>
      <c r="N24" s="201"/>
      <c r="O24" s="203"/>
      <c r="P24" s="203"/>
      <c r="Q24" s="165"/>
      <c r="R24" s="165"/>
      <c r="S24" s="145"/>
      <c r="T24" s="145"/>
    </row>
    <row r="25" spans="1:27" ht="24" customHeight="1" thickBot="1">
      <c r="A25" s="181"/>
      <c r="B25" s="168"/>
      <c r="C25" s="177"/>
      <c r="D25" s="27" t="s">
        <v>10</v>
      </c>
      <c r="E25" s="36">
        <v>1756.4690000000001</v>
      </c>
      <c r="F25" s="26">
        <v>1756.4690000000001</v>
      </c>
      <c r="G25" s="30">
        <f t="shared" si="2"/>
        <v>0</v>
      </c>
      <c r="H25" s="37">
        <v>1708.203</v>
      </c>
      <c r="I25" s="31">
        <f t="shared" si="3"/>
        <v>97.252100663319425</v>
      </c>
      <c r="J25" s="145"/>
      <c r="K25" s="145"/>
      <c r="L25" s="145"/>
      <c r="M25" s="201"/>
      <c r="N25" s="201"/>
      <c r="O25" s="203"/>
      <c r="P25" s="203"/>
      <c r="Q25" s="165"/>
      <c r="R25" s="165"/>
      <c r="S25" s="145"/>
      <c r="T25" s="145"/>
    </row>
    <row r="26" spans="1:27" ht="23.25" customHeight="1" thickBot="1">
      <c r="A26" s="181"/>
      <c r="B26" s="178" t="s">
        <v>38</v>
      </c>
      <c r="C26" s="177"/>
      <c r="D26" s="39" t="s">
        <v>21</v>
      </c>
      <c r="E26" s="29">
        <f>E27+E28</f>
        <v>7955.3359999999993</v>
      </c>
      <c r="F26" s="38">
        <f>F27+F28</f>
        <v>7955.3359999999993</v>
      </c>
      <c r="G26" s="30">
        <f t="shared" si="2"/>
        <v>0</v>
      </c>
      <c r="H26" s="38">
        <f>H27+H28</f>
        <v>7955.3359999999993</v>
      </c>
      <c r="I26" s="31">
        <f t="shared" si="3"/>
        <v>100</v>
      </c>
      <c r="J26" s="142">
        <v>1</v>
      </c>
      <c r="K26" s="142">
        <v>1</v>
      </c>
      <c r="L26" s="142">
        <v>100</v>
      </c>
      <c r="M26" s="142">
        <v>4</v>
      </c>
      <c r="N26" s="142">
        <v>3</v>
      </c>
      <c r="O26" s="153">
        <v>6</v>
      </c>
      <c r="P26" s="153">
        <v>5</v>
      </c>
      <c r="Q26" s="164">
        <v>4</v>
      </c>
      <c r="R26" s="164">
        <v>3</v>
      </c>
      <c r="S26" s="145"/>
      <c r="T26" s="145"/>
    </row>
    <row r="27" spans="1:27" ht="30" customHeight="1" thickBot="1">
      <c r="A27" s="181"/>
      <c r="B27" s="168"/>
      <c r="C27" s="177"/>
      <c r="D27" s="27" t="s">
        <v>9</v>
      </c>
      <c r="E27" s="26">
        <v>7455.9219999999996</v>
      </c>
      <c r="F27" s="44">
        <v>7455.9219999999996</v>
      </c>
      <c r="G27" s="30">
        <f t="shared" si="2"/>
        <v>0</v>
      </c>
      <c r="H27" s="26">
        <v>7455.9219999999996</v>
      </c>
      <c r="I27" s="31">
        <f t="shared" si="3"/>
        <v>100</v>
      </c>
      <c r="J27" s="145"/>
      <c r="K27" s="145"/>
      <c r="L27" s="145"/>
      <c r="M27" s="145"/>
      <c r="N27" s="145"/>
      <c r="O27" s="203"/>
      <c r="P27" s="203"/>
      <c r="Q27" s="165"/>
      <c r="R27" s="165"/>
      <c r="S27" s="145"/>
      <c r="T27" s="145"/>
    </row>
    <row r="28" spans="1:27" ht="27.75" customHeight="1" thickBot="1">
      <c r="A28" s="181"/>
      <c r="B28" s="182"/>
      <c r="C28" s="177"/>
      <c r="D28" s="27" t="s">
        <v>10</v>
      </c>
      <c r="E28" s="43">
        <v>499.41399999999999</v>
      </c>
      <c r="F28" s="26">
        <v>499.41399999999999</v>
      </c>
      <c r="G28" s="30">
        <f t="shared" si="2"/>
        <v>0</v>
      </c>
      <c r="H28" s="43">
        <v>499.41399999999999</v>
      </c>
      <c r="I28" s="31">
        <f t="shared" si="3"/>
        <v>100</v>
      </c>
      <c r="J28" s="145"/>
      <c r="K28" s="145"/>
      <c r="L28" s="145"/>
      <c r="M28" s="145"/>
      <c r="N28" s="145"/>
      <c r="O28" s="203"/>
      <c r="P28" s="203"/>
      <c r="Q28" s="165"/>
      <c r="R28" s="165"/>
      <c r="S28" s="145"/>
      <c r="T28" s="145"/>
    </row>
    <row r="29" spans="1:27" ht="30.75" customHeight="1" thickBot="1">
      <c r="A29" s="180">
        <v>3</v>
      </c>
      <c r="B29" s="174" t="s">
        <v>39</v>
      </c>
      <c r="C29" s="176" t="s">
        <v>95</v>
      </c>
      <c r="D29" s="39" t="s">
        <v>21</v>
      </c>
      <c r="E29" s="28">
        <f t="shared" ref="E29:F31" si="5">E32+E35+E38</f>
        <v>486361.21600000001</v>
      </c>
      <c r="F29" s="28">
        <f t="shared" si="5"/>
        <v>486361.21600000001</v>
      </c>
      <c r="G29" s="30">
        <f t="shared" si="2"/>
        <v>0</v>
      </c>
      <c r="H29" s="28">
        <f>H32+H35+H38</f>
        <v>484166.66399999999</v>
      </c>
      <c r="I29" s="31">
        <f t="shared" si="3"/>
        <v>99.548781455468685</v>
      </c>
      <c r="J29" s="147">
        <v>23</v>
      </c>
      <c r="K29" s="147" t="s">
        <v>127</v>
      </c>
      <c r="L29" s="142">
        <v>87</v>
      </c>
      <c r="M29" s="147">
        <f t="shared" ref="M29:R29" si="6">M32+M35+M38</f>
        <v>11</v>
      </c>
      <c r="N29" s="147">
        <f t="shared" si="6"/>
        <v>11</v>
      </c>
      <c r="O29" s="230">
        <f t="shared" si="6"/>
        <v>11</v>
      </c>
      <c r="P29" s="156">
        <f t="shared" si="6"/>
        <v>11</v>
      </c>
      <c r="Q29" s="161">
        <f t="shared" si="6"/>
        <v>17</v>
      </c>
      <c r="R29" s="233">
        <f t="shared" si="6"/>
        <v>17</v>
      </c>
      <c r="S29" s="208" t="s">
        <v>76</v>
      </c>
      <c r="T29" s="142" t="s">
        <v>8</v>
      </c>
      <c r="V29" s="115">
        <f>E30+E31</f>
        <v>486361.21600000001</v>
      </c>
      <c r="W29" s="115">
        <f>F30+F31</f>
        <v>486361.21600000001</v>
      </c>
      <c r="X29" s="115">
        <f>H30+H31</f>
        <v>484166.66399999999</v>
      </c>
      <c r="Y29" s="111">
        <f>V29-E29</f>
        <v>0</v>
      </c>
      <c r="Z29" s="111">
        <f>W29-F29</f>
        <v>0</v>
      </c>
      <c r="AA29" s="111">
        <f>X29-H29</f>
        <v>0</v>
      </c>
    </row>
    <row r="30" spans="1:27" ht="22.5" customHeight="1" thickBot="1">
      <c r="A30" s="181"/>
      <c r="B30" s="175"/>
      <c r="C30" s="177"/>
      <c r="D30" s="27" t="s">
        <v>9</v>
      </c>
      <c r="E30" s="28">
        <f t="shared" si="5"/>
        <v>366610.75200000004</v>
      </c>
      <c r="F30" s="28">
        <f t="shared" si="5"/>
        <v>366610.75200000004</v>
      </c>
      <c r="G30" s="30">
        <f t="shared" si="2"/>
        <v>0</v>
      </c>
      <c r="H30" s="28">
        <f>H33+H36+H39</f>
        <v>364893.03899999999</v>
      </c>
      <c r="I30" s="31">
        <f t="shared" si="3"/>
        <v>99.531461368596183</v>
      </c>
      <c r="J30" s="163"/>
      <c r="K30" s="163"/>
      <c r="L30" s="145"/>
      <c r="M30" s="163"/>
      <c r="N30" s="163"/>
      <c r="O30" s="231"/>
      <c r="P30" s="169"/>
      <c r="Q30" s="162"/>
      <c r="R30" s="234"/>
      <c r="S30" s="166"/>
      <c r="T30" s="145"/>
      <c r="W30" s="14"/>
    </row>
    <row r="31" spans="1:27" ht="23.25" customHeight="1" thickBot="1">
      <c r="A31" s="181"/>
      <c r="B31" s="175"/>
      <c r="C31" s="177"/>
      <c r="D31" s="39" t="s">
        <v>10</v>
      </c>
      <c r="E31" s="50">
        <f t="shared" si="5"/>
        <v>119750.46400000001</v>
      </c>
      <c r="F31" s="50">
        <f t="shared" si="5"/>
        <v>119750.46400000001</v>
      </c>
      <c r="G31" s="30">
        <f t="shared" si="2"/>
        <v>0</v>
      </c>
      <c r="H31" s="50">
        <f>H34+H37+H40</f>
        <v>119273.625</v>
      </c>
      <c r="I31" s="31">
        <f t="shared" si="3"/>
        <v>99.601806135799194</v>
      </c>
      <c r="J31" s="148"/>
      <c r="K31" s="148"/>
      <c r="L31" s="146"/>
      <c r="M31" s="148"/>
      <c r="N31" s="148"/>
      <c r="O31" s="231"/>
      <c r="P31" s="169"/>
      <c r="Q31" s="232"/>
      <c r="R31" s="235"/>
      <c r="S31" s="166"/>
      <c r="T31" s="145"/>
    </row>
    <row r="32" spans="1:27" ht="23.25" customHeight="1" thickBot="1">
      <c r="A32" s="181"/>
      <c r="B32" s="178" t="s">
        <v>40</v>
      </c>
      <c r="C32" s="177"/>
      <c r="D32" s="39" t="s">
        <v>21</v>
      </c>
      <c r="E32" s="50">
        <f>E33+E34</f>
        <v>17866.702999999998</v>
      </c>
      <c r="F32" s="50">
        <f>F33+F34</f>
        <v>17866.702999999998</v>
      </c>
      <c r="G32" s="30">
        <f t="shared" si="2"/>
        <v>0</v>
      </c>
      <c r="H32" s="50">
        <f>H33+H34</f>
        <v>17799.973999999998</v>
      </c>
      <c r="I32" s="45">
        <f t="shared" si="3"/>
        <v>99.626517550551995</v>
      </c>
      <c r="J32" s="142">
        <v>2</v>
      </c>
      <c r="K32" s="142">
        <v>2</v>
      </c>
      <c r="L32" s="225">
        <v>100</v>
      </c>
      <c r="M32" s="142">
        <v>4</v>
      </c>
      <c r="N32" s="142">
        <v>4</v>
      </c>
      <c r="O32" s="153">
        <v>4</v>
      </c>
      <c r="P32" s="153">
        <v>4</v>
      </c>
      <c r="Q32" s="164">
        <v>4</v>
      </c>
      <c r="R32" s="164">
        <v>4</v>
      </c>
      <c r="S32" s="166"/>
      <c r="T32" s="145"/>
    </row>
    <row r="33" spans="1:27" ht="21.75" customHeight="1" thickBot="1">
      <c r="A33" s="181"/>
      <c r="B33" s="179"/>
      <c r="C33" s="177"/>
      <c r="D33" s="27" t="s">
        <v>9</v>
      </c>
      <c r="E33" s="26">
        <v>562.31899999999996</v>
      </c>
      <c r="F33" s="26">
        <v>562.31899999999996</v>
      </c>
      <c r="G33" s="30">
        <f t="shared" si="2"/>
        <v>0</v>
      </c>
      <c r="H33" s="26">
        <v>562.31899999999996</v>
      </c>
      <c r="I33" s="45">
        <f t="shared" si="3"/>
        <v>100</v>
      </c>
      <c r="J33" s="145"/>
      <c r="K33" s="145"/>
      <c r="L33" s="225"/>
      <c r="M33" s="145"/>
      <c r="N33" s="145"/>
      <c r="O33" s="203"/>
      <c r="P33" s="203"/>
      <c r="Q33" s="165"/>
      <c r="R33" s="165"/>
      <c r="S33" s="166"/>
      <c r="T33" s="145"/>
    </row>
    <row r="34" spans="1:27" ht="23.25" customHeight="1" thickBot="1">
      <c r="A34" s="181"/>
      <c r="B34" s="179"/>
      <c r="C34" s="177"/>
      <c r="D34" s="39" t="s">
        <v>10</v>
      </c>
      <c r="E34" s="26">
        <v>17304.383999999998</v>
      </c>
      <c r="F34" s="26">
        <v>17304.383999999998</v>
      </c>
      <c r="G34" s="30">
        <f t="shared" si="2"/>
        <v>0</v>
      </c>
      <c r="H34" s="26">
        <v>17237.654999999999</v>
      </c>
      <c r="I34" s="45">
        <f t="shared" si="3"/>
        <v>99.614380956871969</v>
      </c>
      <c r="J34" s="146"/>
      <c r="K34" s="146"/>
      <c r="L34" s="225"/>
      <c r="M34" s="146"/>
      <c r="N34" s="146"/>
      <c r="O34" s="203"/>
      <c r="P34" s="203"/>
      <c r="Q34" s="165"/>
      <c r="R34" s="165"/>
      <c r="S34" s="166"/>
      <c r="T34" s="145"/>
    </row>
    <row r="35" spans="1:27" ht="21.75" customHeight="1" thickBot="1">
      <c r="A35" s="181"/>
      <c r="B35" s="224" t="s">
        <v>41</v>
      </c>
      <c r="C35" s="177"/>
      <c r="D35" s="39" t="s">
        <v>21</v>
      </c>
      <c r="E35" s="50">
        <f>E36+E37</f>
        <v>435732.89300000004</v>
      </c>
      <c r="F35" s="50">
        <f>F36+F37</f>
        <v>435732.89300000004</v>
      </c>
      <c r="G35" s="30">
        <f t="shared" si="2"/>
        <v>0</v>
      </c>
      <c r="H35" s="50">
        <f>H36+H37</f>
        <v>433674.39299999998</v>
      </c>
      <c r="I35" s="45">
        <f t="shared" si="3"/>
        <v>99.52757755196599</v>
      </c>
      <c r="J35" s="192">
        <v>11</v>
      </c>
      <c r="K35" s="192" t="s">
        <v>126</v>
      </c>
      <c r="L35" s="192">
        <v>81.8</v>
      </c>
      <c r="M35" s="192">
        <v>4</v>
      </c>
      <c r="N35" s="192">
        <v>4</v>
      </c>
      <c r="O35" s="227">
        <v>4</v>
      </c>
      <c r="P35" s="227">
        <v>4</v>
      </c>
      <c r="Q35" s="192">
        <v>10</v>
      </c>
      <c r="R35" s="192">
        <v>10</v>
      </c>
      <c r="S35" s="166"/>
      <c r="T35" s="145"/>
    </row>
    <row r="36" spans="1:27" ht="22.5" customHeight="1" thickBot="1">
      <c r="A36" s="181"/>
      <c r="B36" s="168"/>
      <c r="C36" s="177"/>
      <c r="D36" s="39" t="s">
        <v>9</v>
      </c>
      <c r="E36" s="46">
        <v>365932.43300000002</v>
      </c>
      <c r="F36" s="49">
        <v>365932.43300000002</v>
      </c>
      <c r="G36" s="30">
        <f t="shared" si="2"/>
        <v>0</v>
      </c>
      <c r="H36" s="48">
        <v>364214.72</v>
      </c>
      <c r="I36" s="45">
        <f t="shared" si="3"/>
        <v>99.530592851276438</v>
      </c>
      <c r="J36" s="202"/>
      <c r="K36" s="202"/>
      <c r="L36" s="202"/>
      <c r="M36" s="202"/>
      <c r="N36" s="202"/>
      <c r="O36" s="228"/>
      <c r="P36" s="228"/>
      <c r="Q36" s="202"/>
      <c r="R36" s="202"/>
      <c r="S36" s="166"/>
      <c r="T36" s="145"/>
    </row>
    <row r="37" spans="1:27" ht="22.5" customHeight="1" thickBot="1">
      <c r="A37" s="181"/>
      <c r="B37" s="182"/>
      <c r="C37" s="177"/>
      <c r="D37" s="39" t="s">
        <v>10</v>
      </c>
      <c r="E37" s="26">
        <v>69800.460000000006</v>
      </c>
      <c r="F37" s="37">
        <v>69800.460000000006</v>
      </c>
      <c r="G37" s="30">
        <f t="shared" si="2"/>
        <v>0</v>
      </c>
      <c r="H37" s="47">
        <v>69459.672999999995</v>
      </c>
      <c r="I37" s="45">
        <f t="shared" si="3"/>
        <v>99.511769693208308</v>
      </c>
      <c r="J37" s="193"/>
      <c r="K37" s="193"/>
      <c r="L37" s="193"/>
      <c r="M37" s="193"/>
      <c r="N37" s="193"/>
      <c r="O37" s="229"/>
      <c r="P37" s="229"/>
      <c r="Q37" s="226"/>
      <c r="R37" s="226"/>
      <c r="S37" s="166"/>
      <c r="T37" s="145"/>
    </row>
    <row r="38" spans="1:27" ht="30" customHeight="1" thickBot="1">
      <c r="A38" s="181"/>
      <c r="B38" s="178" t="s">
        <v>42</v>
      </c>
      <c r="C38" s="177"/>
      <c r="D38" s="39" t="s">
        <v>21</v>
      </c>
      <c r="E38" s="38">
        <f>E39+E40</f>
        <v>32761.62</v>
      </c>
      <c r="F38" s="38">
        <f>F39+F40</f>
        <v>32761.62</v>
      </c>
      <c r="G38" s="30">
        <f t="shared" si="2"/>
        <v>0</v>
      </c>
      <c r="H38" s="38">
        <f>H39+H40</f>
        <v>32692.296999999999</v>
      </c>
      <c r="I38" s="31">
        <f t="shared" si="3"/>
        <v>99.788401794538856</v>
      </c>
      <c r="J38" s="145">
        <v>6</v>
      </c>
      <c r="K38" s="145">
        <v>6</v>
      </c>
      <c r="L38" s="142">
        <v>100</v>
      </c>
      <c r="M38" s="142">
        <v>3</v>
      </c>
      <c r="N38" s="142">
        <v>3</v>
      </c>
      <c r="O38" s="203">
        <v>3</v>
      </c>
      <c r="P38" s="203">
        <v>3</v>
      </c>
      <c r="Q38" s="145">
        <v>3</v>
      </c>
      <c r="R38" s="145">
        <v>3</v>
      </c>
      <c r="S38" s="145"/>
      <c r="T38" s="145"/>
    </row>
    <row r="39" spans="1:27" ht="30" customHeight="1" thickBot="1">
      <c r="A39" s="181"/>
      <c r="B39" s="179"/>
      <c r="C39" s="177"/>
      <c r="D39" s="27" t="s">
        <v>9</v>
      </c>
      <c r="E39" s="68">
        <v>116</v>
      </c>
      <c r="F39" s="68">
        <v>116</v>
      </c>
      <c r="G39" s="30">
        <f t="shared" si="2"/>
        <v>0</v>
      </c>
      <c r="H39" s="121">
        <v>116</v>
      </c>
      <c r="I39" s="31"/>
      <c r="J39" s="145"/>
      <c r="K39" s="145"/>
      <c r="L39" s="145"/>
      <c r="M39" s="145"/>
      <c r="N39" s="145"/>
      <c r="O39" s="203"/>
      <c r="P39" s="203"/>
      <c r="Q39" s="145"/>
      <c r="R39" s="145"/>
      <c r="S39" s="145"/>
      <c r="T39" s="145"/>
    </row>
    <row r="40" spans="1:27" ht="27" customHeight="1" thickBot="1">
      <c r="A40" s="181"/>
      <c r="B40" s="179"/>
      <c r="C40" s="177"/>
      <c r="D40" s="39" t="s">
        <v>10</v>
      </c>
      <c r="E40" s="26">
        <v>32645.62</v>
      </c>
      <c r="F40" s="51">
        <v>32645.62</v>
      </c>
      <c r="G40" s="30">
        <f t="shared" si="2"/>
        <v>0</v>
      </c>
      <c r="H40" s="52">
        <v>32576.296999999999</v>
      </c>
      <c r="I40" s="31">
        <f t="shared" si="3"/>
        <v>99.787649920571269</v>
      </c>
      <c r="J40" s="145"/>
      <c r="K40" s="145"/>
      <c r="L40" s="145"/>
      <c r="M40" s="145"/>
      <c r="N40" s="145"/>
      <c r="O40" s="203"/>
      <c r="P40" s="203"/>
      <c r="Q40" s="145"/>
      <c r="R40" s="145"/>
      <c r="S40" s="145"/>
      <c r="T40" s="145"/>
    </row>
    <row r="41" spans="1:27" ht="45.75" customHeight="1" thickBot="1">
      <c r="A41" s="180">
        <v>4</v>
      </c>
      <c r="B41" s="174" t="s">
        <v>43</v>
      </c>
      <c r="C41" s="176" t="s">
        <v>134</v>
      </c>
      <c r="D41" s="39" t="s">
        <v>21</v>
      </c>
      <c r="E41" s="28">
        <f>E43+E45</f>
        <v>13797.563</v>
      </c>
      <c r="F41" s="28">
        <f>F43+F45</f>
        <v>13797.563</v>
      </c>
      <c r="G41" s="30">
        <f t="shared" si="2"/>
        <v>0</v>
      </c>
      <c r="H41" s="28">
        <f>H43+H45</f>
        <v>12643.416999999999</v>
      </c>
      <c r="I41" s="31">
        <f t="shared" si="3"/>
        <v>91.635146003681953</v>
      </c>
      <c r="J41" s="147">
        <v>15</v>
      </c>
      <c r="K41" s="147" t="s">
        <v>131</v>
      </c>
      <c r="L41" s="147">
        <v>67</v>
      </c>
      <c r="M41" s="147">
        <f>M43+M45</f>
        <v>2</v>
      </c>
      <c r="N41" s="147">
        <f t="shared" ref="N41:Q41" si="7">N43+N45</f>
        <v>2</v>
      </c>
      <c r="O41" s="156">
        <f t="shared" si="7"/>
        <v>14</v>
      </c>
      <c r="P41" s="156">
        <f t="shared" si="7"/>
        <v>13</v>
      </c>
      <c r="Q41" s="147">
        <f t="shared" si="7"/>
        <v>15</v>
      </c>
      <c r="R41" s="147">
        <f t="shared" ref="R41" si="8">R43+R45</f>
        <v>14</v>
      </c>
      <c r="S41" s="159" t="s">
        <v>76</v>
      </c>
      <c r="T41" s="236" t="s">
        <v>8</v>
      </c>
      <c r="V41" s="116">
        <f>E42</f>
        <v>13797.563</v>
      </c>
      <c r="W41" s="116">
        <f>F42</f>
        <v>13797.563</v>
      </c>
      <c r="X41" s="116">
        <f>H42</f>
        <v>12643.416999999999</v>
      </c>
      <c r="Y41" s="111">
        <f>V41-E41</f>
        <v>0</v>
      </c>
      <c r="Z41" s="111">
        <f>W41-F41</f>
        <v>0</v>
      </c>
      <c r="AA41" s="111">
        <f>X41-H41</f>
        <v>0</v>
      </c>
    </row>
    <row r="42" spans="1:27" ht="43.5" customHeight="1" thickBot="1">
      <c r="A42" s="181"/>
      <c r="B42" s="175"/>
      <c r="C42" s="177"/>
      <c r="D42" s="27" t="s">
        <v>10</v>
      </c>
      <c r="E42" s="28">
        <f>E44+E46</f>
        <v>13797.563</v>
      </c>
      <c r="F42" s="28">
        <f>F44+F46</f>
        <v>13797.563</v>
      </c>
      <c r="G42" s="30">
        <f t="shared" si="2"/>
        <v>0</v>
      </c>
      <c r="H42" s="28">
        <f>H44+H46</f>
        <v>12643.416999999999</v>
      </c>
      <c r="I42" s="31">
        <f t="shared" si="3"/>
        <v>91.635146003681953</v>
      </c>
      <c r="J42" s="163"/>
      <c r="K42" s="173"/>
      <c r="L42" s="163"/>
      <c r="M42" s="163"/>
      <c r="N42" s="163"/>
      <c r="O42" s="169"/>
      <c r="P42" s="169"/>
      <c r="Q42" s="163"/>
      <c r="R42" s="163"/>
      <c r="S42" s="201"/>
      <c r="T42" s="237"/>
    </row>
    <row r="43" spans="1:27" ht="32.25" customHeight="1" thickBot="1">
      <c r="A43" s="181"/>
      <c r="B43" s="178" t="s">
        <v>40</v>
      </c>
      <c r="C43" s="177"/>
      <c r="D43" s="39" t="s">
        <v>21</v>
      </c>
      <c r="E43" s="38">
        <f>E44</f>
        <v>6320.9480000000003</v>
      </c>
      <c r="F43" s="38">
        <f>F44</f>
        <v>6320.9480000000003</v>
      </c>
      <c r="G43" s="30">
        <f t="shared" si="2"/>
        <v>0</v>
      </c>
      <c r="H43" s="38">
        <f>H44</f>
        <v>6119.8029999999999</v>
      </c>
      <c r="I43" s="31">
        <f t="shared" si="3"/>
        <v>96.817803278875246</v>
      </c>
      <c r="J43" s="142">
        <v>1</v>
      </c>
      <c r="K43" s="142" t="s">
        <v>111</v>
      </c>
      <c r="L43" s="142">
        <v>0</v>
      </c>
      <c r="M43" s="142">
        <v>1</v>
      </c>
      <c r="N43" s="142">
        <v>1</v>
      </c>
      <c r="O43" s="156">
        <v>1</v>
      </c>
      <c r="P43" s="156">
        <v>1</v>
      </c>
      <c r="Q43" s="142">
        <v>1</v>
      </c>
      <c r="R43" s="142">
        <v>1</v>
      </c>
      <c r="S43" s="201"/>
      <c r="T43" s="237"/>
    </row>
    <row r="44" spans="1:27" ht="39.75" customHeight="1" thickBot="1">
      <c r="A44" s="181"/>
      <c r="B44" s="184"/>
      <c r="C44" s="177"/>
      <c r="D44" s="39" t="s">
        <v>10</v>
      </c>
      <c r="E44" s="54">
        <v>6320.9480000000003</v>
      </c>
      <c r="F44" s="26">
        <v>6320.9480000000003</v>
      </c>
      <c r="G44" s="30">
        <f t="shared" si="2"/>
        <v>0</v>
      </c>
      <c r="H44" s="55">
        <v>6119.8029999999999</v>
      </c>
      <c r="I44" s="31">
        <f t="shared" si="3"/>
        <v>96.817803278875246</v>
      </c>
      <c r="J44" s="146"/>
      <c r="K44" s="182"/>
      <c r="L44" s="146"/>
      <c r="M44" s="146"/>
      <c r="N44" s="146"/>
      <c r="O44" s="169"/>
      <c r="P44" s="169"/>
      <c r="Q44" s="146"/>
      <c r="R44" s="146"/>
      <c r="S44" s="201"/>
      <c r="T44" s="237"/>
    </row>
    <row r="45" spans="1:27" ht="33" customHeight="1" thickBot="1">
      <c r="A45" s="181"/>
      <c r="B45" s="178" t="s">
        <v>44</v>
      </c>
      <c r="C45" s="177"/>
      <c r="D45" s="39" t="s">
        <v>21</v>
      </c>
      <c r="E45" s="29">
        <f>E46</f>
        <v>7476.6149999999998</v>
      </c>
      <c r="F45" s="29">
        <f>F46</f>
        <v>7476.6149999999998</v>
      </c>
      <c r="G45" s="30">
        <f t="shared" si="2"/>
        <v>0</v>
      </c>
      <c r="H45" s="29">
        <f>H46</f>
        <v>6523.6139999999996</v>
      </c>
      <c r="I45" s="31">
        <f t="shared" si="3"/>
        <v>87.25357665200093</v>
      </c>
      <c r="J45" s="142">
        <v>12</v>
      </c>
      <c r="K45" s="142" t="s">
        <v>112</v>
      </c>
      <c r="L45" s="142">
        <v>83</v>
      </c>
      <c r="M45" s="142">
        <v>1</v>
      </c>
      <c r="N45" s="142">
        <v>1</v>
      </c>
      <c r="O45" s="153">
        <v>13</v>
      </c>
      <c r="P45" s="153">
        <v>12</v>
      </c>
      <c r="Q45" s="142">
        <v>14</v>
      </c>
      <c r="R45" s="142">
        <v>13</v>
      </c>
      <c r="S45" s="201"/>
      <c r="T45" s="237"/>
    </row>
    <row r="46" spans="1:27" ht="36" customHeight="1" thickBot="1">
      <c r="A46" s="181"/>
      <c r="B46" s="179"/>
      <c r="C46" s="177"/>
      <c r="D46" s="27" t="s">
        <v>10</v>
      </c>
      <c r="E46" s="26">
        <v>7476.6149999999998</v>
      </c>
      <c r="F46" s="26">
        <v>7476.6149999999998</v>
      </c>
      <c r="G46" s="30">
        <f>F46-E46</f>
        <v>0</v>
      </c>
      <c r="H46" s="26">
        <v>6523.6139999999996</v>
      </c>
      <c r="I46" s="31">
        <f>H46/F46*100</f>
        <v>87.25357665200093</v>
      </c>
      <c r="J46" s="145"/>
      <c r="K46" s="182"/>
      <c r="L46" s="145"/>
      <c r="M46" s="145"/>
      <c r="N46" s="145"/>
      <c r="O46" s="154"/>
      <c r="P46" s="154"/>
      <c r="Q46" s="145"/>
      <c r="R46" s="145"/>
      <c r="S46" s="201"/>
      <c r="T46" s="237"/>
    </row>
    <row r="47" spans="1:27" ht="43.5" customHeight="1" thickBot="1">
      <c r="A47" s="180">
        <v>5</v>
      </c>
      <c r="B47" s="174" t="s">
        <v>48</v>
      </c>
      <c r="C47" s="176" t="s">
        <v>96</v>
      </c>
      <c r="D47" s="39" t="s">
        <v>21</v>
      </c>
      <c r="E47" s="28">
        <f>E49</f>
        <v>70</v>
      </c>
      <c r="F47" s="28">
        <f>F49</f>
        <v>70</v>
      </c>
      <c r="G47" s="31">
        <f t="shared" si="2"/>
        <v>0</v>
      </c>
      <c r="H47" s="28">
        <f>H49</f>
        <v>70</v>
      </c>
      <c r="I47" s="31">
        <f t="shared" si="3"/>
        <v>100</v>
      </c>
      <c r="J47" s="147">
        <v>6</v>
      </c>
      <c r="K47" s="147" t="s">
        <v>136</v>
      </c>
      <c r="L47" s="147">
        <v>33</v>
      </c>
      <c r="M47" s="147">
        <v>1</v>
      </c>
      <c r="N47" s="147">
        <v>1</v>
      </c>
      <c r="O47" s="156">
        <v>1</v>
      </c>
      <c r="P47" s="156">
        <v>1</v>
      </c>
      <c r="Q47" s="149">
        <v>1</v>
      </c>
      <c r="R47" s="149">
        <v>1</v>
      </c>
      <c r="S47" s="159" t="s">
        <v>123</v>
      </c>
      <c r="T47" s="236" t="s">
        <v>8</v>
      </c>
      <c r="V47" s="116">
        <f>E48</f>
        <v>70</v>
      </c>
      <c r="W47" s="116">
        <f>F48</f>
        <v>70</v>
      </c>
      <c r="X47" s="116">
        <f>H48</f>
        <v>70</v>
      </c>
      <c r="Y47" s="111">
        <f>V47-E47</f>
        <v>0</v>
      </c>
      <c r="Z47" s="111">
        <f>W47-F47</f>
        <v>0</v>
      </c>
      <c r="AA47" s="111">
        <f>X47-H47</f>
        <v>0</v>
      </c>
    </row>
    <row r="48" spans="1:27" ht="43.5" customHeight="1" thickBot="1">
      <c r="A48" s="181"/>
      <c r="B48" s="175"/>
      <c r="C48" s="177"/>
      <c r="D48" s="39" t="s">
        <v>10</v>
      </c>
      <c r="E48" s="28">
        <f>E50</f>
        <v>70</v>
      </c>
      <c r="F48" s="28">
        <f>F50</f>
        <v>70</v>
      </c>
      <c r="G48" s="31">
        <f t="shared" si="2"/>
        <v>0</v>
      </c>
      <c r="H48" s="28">
        <f>H50</f>
        <v>70</v>
      </c>
      <c r="I48" s="31">
        <f t="shared" si="3"/>
        <v>100</v>
      </c>
      <c r="J48" s="163"/>
      <c r="K48" s="173"/>
      <c r="L48" s="163"/>
      <c r="M48" s="163"/>
      <c r="N48" s="163"/>
      <c r="O48" s="169"/>
      <c r="P48" s="169"/>
      <c r="Q48" s="170"/>
      <c r="R48" s="170"/>
      <c r="S48" s="201"/>
      <c r="T48" s="237"/>
    </row>
    <row r="49" spans="1:27" ht="33" customHeight="1" thickBot="1">
      <c r="A49" s="181"/>
      <c r="B49" s="178" t="s">
        <v>49</v>
      </c>
      <c r="C49" s="177"/>
      <c r="D49" s="39" t="s">
        <v>21</v>
      </c>
      <c r="E49" s="29">
        <f>E50</f>
        <v>70</v>
      </c>
      <c r="F49" s="29">
        <f>F50</f>
        <v>70</v>
      </c>
      <c r="G49" s="31">
        <f t="shared" si="2"/>
        <v>0</v>
      </c>
      <c r="H49" s="29">
        <f>H50</f>
        <v>70</v>
      </c>
      <c r="I49" s="31">
        <f t="shared" si="3"/>
        <v>100</v>
      </c>
      <c r="J49" s="142">
        <v>5</v>
      </c>
      <c r="K49" s="142" t="s">
        <v>128</v>
      </c>
      <c r="L49" s="142">
        <v>40</v>
      </c>
      <c r="M49" s="142">
        <v>1</v>
      </c>
      <c r="N49" s="142">
        <v>1</v>
      </c>
      <c r="O49" s="153">
        <v>1</v>
      </c>
      <c r="P49" s="153">
        <v>1</v>
      </c>
      <c r="Q49" s="159">
        <v>1</v>
      </c>
      <c r="R49" s="159">
        <v>1</v>
      </c>
      <c r="S49" s="201"/>
      <c r="T49" s="237"/>
    </row>
    <row r="50" spans="1:27" ht="36.75" customHeight="1" thickBot="1">
      <c r="A50" s="181"/>
      <c r="B50" s="179"/>
      <c r="C50" s="177"/>
      <c r="D50" s="39" t="s">
        <v>10</v>
      </c>
      <c r="E50" s="54">
        <v>70</v>
      </c>
      <c r="F50" s="26">
        <v>70</v>
      </c>
      <c r="G50" s="31">
        <f t="shared" si="2"/>
        <v>0</v>
      </c>
      <c r="H50" s="52">
        <v>70</v>
      </c>
      <c r="I50" s="31">
        <f t="shared" si="3"/>
        <v>100</v>
      </c>
      <c r="J50" s="145"/>
      <c r="K50" s="182"/>
      <c r="L50" s="145"/>
      <c r="M50" s="145"/>
      <c r="N50" s="145"/>
      <c r="O50" s="203"/>
      <c r="P50" s="203"/>
      <c r="Q50" s="201"/>
      <c r="R50" s="201"/>
      <c r="S50" s="201"/>
      <c r="T50" s="237"/>
    </row>
    <row r="51" spans="1:27" ht="27.75" customHeight="1" thickBot="1">
      <c r="A51" s="180">
        <v>6</v>
      </c>
      <c r="B51" s="174" t="s">
        <v>45</v>
      </c>
      <c r="C51" s="176" t="s">
        <v>97</v>
      </c>
      <c r="D51" s="56" t="s">
        <v>21</v>
      </c>
      <c r="E51" s="28">
        <f>E55+E57+E61</f>
        <v>466309.78899999999</v>
      </c>
      <c r="F51" s="28">
        <f>F55+F57+F61</f>
        <v>466309.78899999999</v>
      </c>
      <c r="G51" s="31">
        <f t="shared" ref="G51:G112" si="9">F51-E51</f>
        <v>0</v>
      </c>
      <c r="H51" s="28">
        <f>H55+H57+H61</f>
        <v>635363.51</v>
      </c>
      <c r="I51" s="31">
        <f t="shared" ref="I51:I112" si="10">H51/F51*100</f>
        <v>136.25352179771633</v>
      </c>
      <c r="J51" s="147">
        <v>7</v>
      </c>
      <c r="K51" s="147" t="s">
        <v>125</v>
      </c>
      <c r="L51" s="147">
        <v>43</v>
      </c>
      <c r="M51" s="161">
        <f>M55+M57+M61</f>
        <v>6</v>
      </c>
      <c r="N51" s="161">
        <f t="shared" ref="N51:R51" si="11">N55+N57+N61</f>
        <v>5</v>
      </c>
      <c r="O51" s="156">
        <f t="shared" si="11"/>
        <v>15</v>
      </c>
      <c r="P51" s="156">
        <f t="shared" si="11"/>
        <v>14</v>
      </c>
      <c r="Q51" s="147">
        <f t="shared" si="11"/>
        <v>15</v>
      </c>
      <c r="R51" s="147">
        <f t="shared" si="11"/>
        <v>14</v>
      </c>
      <c r="S51" s="159" t="s">
        <v>123</v>
      </c>
      <c r="T51" s="159" t="s">
        <v>8</v>
      </c>
      <c r="V51" s="115">
        <f>E53+E54+E52</f>
        <v>466309.78899999999</v>
      </c>
      <c r="W51" s="115">
        <f>F53+F54+F52</f>
        <v>466309.78899999999</v>
      </c>
      <c r="X51" s="115">
        <f>H53+H54+H52</f>
        <v>635363.51</v>
      </c>
      <c r="Y51" s="111">
        <f>V51-E51</f>
        <v>0</v>
      </c>
      <c r="Z51" s="111">
        <f>W51-F51</f>
        <v>0</v>
      </c>
      <c r="AA51" s="111">
        <f>X51-H51</f>
        <v>0</v>
      </c>
    </row>
    <row r="52" spans="1:27" ht="27.75" customHeight="1" thickBot="1">
      <c r="A52" s="181"/>
      <c r="B52" s="175"/>
      <c r="C52" s="177"/>
      <c r="D52" s="39" t="s">
        <v>9</v>
      </c>
      <c r="E52" s="28">
        <f>E58+E62</f>
        <v>432.762</v>
      </c>
      <c r="F52" s="28">
        <f>F58+F62</f>
        <v>432.762</v>
      </c>
      <c r="G52" s="31">
        <f t="shared" si="9"/>
        <v>0</v>
      </c>
      <c r="H52" s="28">
        <f>H58+H62</f>
        <v>431.98399999999998</v>
      </c>
      <c r="I52" s="31">
        <f t="shared" si="10"/>
        <v>99.820224511394258</v>
      </c>
      <c r="J52" s="163"/>
      <c r="K52" s="163"/>
      <c r="L52" s="163"/>
      <c r="M52" s="162"/>
      <c r="N52" s="162"/>
      <c r="O52" s="169"/>
      <c r="P52" s="169"/>
      <c r="Q52" s="163"/>
      <c r="R52" s="163"/>
      <c r="S52" s="201"/>
      <c r="T52" s="201"/>
      <c r="V52" s="115"/>
      <c r="W52" s="115"/>
      <c r="X52" s="115"/>
      <c r="Y52" s="105"/>
      <c r="Z52" s="105"/>
      <c r="AA52" s="105"/>
    </row>
    <row r="53" spans="1:27" ht="35.25" customHeight="1" thickBot="1">
      <c r="A53" s="181"/>
      <c r="B53" s="175"/>
      <c r="C53" s="177"/>
      <c r="D53" s="57" t="s">
        <v>10</v>
      </c>
      <c r="E53" s="28">
        <f>E56+E59+E63</f>
        <v>29017.027000000002</v>
      </c>
      <c r="F53" s="28">
        <f>F56+F59+F63</f>
        <v>29017.027000000002</v>
      </c>
      <c r="G53" s="31">
        <f t="shared" si="9"/>
        <v>0</v>
      </c>
      <c r="H53" s="28">
        <f>H56+H59+H63</f>
        <v>28037.526000000002</v>
      </c>
      <c r="I53" s="31">
        <f t="shared" si="10"/>
        <v>96.624392292153146</v>
      </c>
      <c r="J53" s="163"/>
      <c r="K53" s="163"/>
      <c r="L53" s="163"/>
      <c r="M53" s="162"/>
      <c r="N53" s="162"/>
      <c r="O53" s="169"/>
      <c r="P53" s="169"/>
      <c r="Q53" s="163"/>
      <c r="R53" s="163"/>
      <c r="S53" s="201"/>
      <c r="T53" s="201"/>
      <c r="V53" s="105"/>
      <c r="W53" s="105"/>
      <c r="X53" s="105"/>
      <c r="Y53" s="105"/>
      <c r="Z53" s="105"/>
      <c r="AA53" s="105"/>
    </row>
    <row r="54" spans="1:27" ht="34.5" customHeight="1" thickBot="1">
      <c r="A54" s="181"/>
      <c r="B54" s="186"/>
      <c r="C54" s="177"/>
      <c r="D54" s="53" t="s">
        <v>26</v>
      </c>
      <c r="E54" s="28">
        <f>E60</f>
        <v>436860</v>
      </c>
      <c r="F54" s="28">
        <f>F60</f>
        <v>436860</v>
      </c>
      <c r="G54" s="31">
        <f t="shared" si="9"/>
        <v>0</v>
      </c>
      <c r="H54" s="28">
        <f>H60</f>
        <v>606894</v>
      </c>
      <c r="I54" s="31">
        <f t="shared" si="10"/>
        <v>138.92185139403927</v>
      </c>
      <c r="J54" s="183"/>
      <c r="K54" s="183"/>
      <c r="L54" s="183"/>
      <c r="M54" s="194"/>
      <c r="N54" s="194"/>
      <c r="O54" s="204"/>
      <c r="P54" s="204"/>
      <c r="Q54" s="183"/>
      <c r="R54" s="183"/>
      <c r="S54" s="201"/>
      <c r="T54" s="201"/>
      <c r="V54" s="105"/>
      <c r="W54" s="105"/>
      <c r="X54" s="105"/>
      <c r="Y54" s="105"/>
      <c r="Z54" s="105"/>
      <c r="AA54" s="105"/>
    </row>
    <row r="55" spans="1:27" ht="31.5" customHeight="1" thickBot="1">
      <c r="A55" s="181"/>
      <c r="B55" s="178" t="s">
        <v>36</v>
      </c>
      <c r="C55" s="177"/>
      <c r="D55" s="56" t="s">
        <v>21</v>
      </c>
      <c r="E55" s="38">
        <f>E56</f>
        <v>5631.3159999999998</v>
      </c>
      <c r="F55" s="29">
        <f>F56</f>
        <v>5631.3159999999998</v>
      </c>
      <c r="G55" s="31">
        <f t="shared" si="9"/>
        <v>0</v>
      </c>
      <c r="H55" s="29">
        <f>H56</f>
        <v>5592.26</v>
      </c>
      <c r="I55" s="31">
        <f t="shared" si="10"/>
        <v>99.306449860032714</v>
      </c>
      <c r="J55" s="142">
        <v>1</v>
      </c>
      <c r="K55" s="142" t="s">
        <v>124</v>
      </c>
      <c r="L55" s="142">
        <v>50</v>
      </c>
      <c r="M55" s="164">
        <v>1</v>
      </c>
      <c r="N55" s="164">
        <v>1</v>
      </c>
      <c r="O55" s="153">
        <v>1</v>
      </c>
      <c r="P55" s="153">
        <v>1</v>
      </c>
      <c r="Q55" s="142">
        <v>1</v>
      </c>
      <c r="R55" s="142">
        <v>1</v>
      </c>
      <c r="S55" s="201"/>
      <c r="T55" s="201"/>
      <c r="V55" s="105"/>
      <c r="W55" s="105"/>
      <c r="X55" s="105"/>
      <c r="Y55" s="105"/>
      <c r="Z55" s="105"/>
      <c r="AA55" s="105"/>
    </row>
    <row r="56" spans="1:27" ht="38.25" customHeight="1" thickBot="1">
      <c r="A56" s="181"/>
      <c r="B56" s="179"/>
      <c r="C56" s="177"/>
      <c r="D56" s="56" t="s">
        <v>10</v>
      </c>
      <c r="E56" s="58">
        <v>5631.3159999999998</v>
      </c>
      <c r="F56" s="26">
        <v>5631.3159999999998</v>
      </c>
      <c r="G56" s="31">
        <f t="shared" si="9"/>
        <v>0</v>
      </c>
      <c r="H56" s="52">
        <v>5592.26</v>
      </c>
      <c r="I56" s="31">
        <f t="shared" si="10"/>
        <v>99.306449860032714</v>
      </c>
      <c r="J56" s="145"/>
      <c r="K56" s="145"/>
      <c r="L56" s="145"/>
      <c r="M56" s="165"/>
      <c r="N56" s="165"/>
      <c r="O56" s="203"/>
      <c r="P56" s="203"/>
      <c r="Q56" s="145"/>
      <c r="R56" s="145"/>
      <c r="S56" s="201"/>
      <c r="T56" s="201"/>
      <c r="V56" s="105"/>
      <c r="W56" s="105"/>
      <c r="X56" s="105"/>
      <c r="Y56" s="105"/>
      <c r="Z56" s="105"/>
      <c r="AA56" s="105"/>
    </row>
    <row r="57" spans="1:27" ht="23.25" thickBot="1">
      <c r="A57" s="181"/>
      <c r="B57" s="178" t="s">
        <v>46</v>
      </c>
      <c r="C57" s="177"/>
      <c r="D57" s="56" t="s">
        <v>21</v>
      </c>
      <c r="E57" s="29">
        <f>E58+E59+E60</f>
        <v>437007.96600000001</v>
      </c>
      <c r="F57" s="29">
        <f>F58+F59+F60</f>
        <v>437007.96600000001</v>
      </c>
      <c r="G57" s="31">
        <f t="shared" si="9"/>
        <v>0</v>
      </c>
      <c r="H57" s="29">
        <f>H58+H59+H60</f>
        <v>607041.96600000001</v>
      </c>
      <c r="I57" s="31">
        <f t="shared" si="10"/>
        <v>138.90867289133121</v>
      </c>
      <c r="J57" s="142">
        <v>2</v>
      </c>
      <c r="K57" s="142">
        <v>2</v>
      </c>
      <c r="L57" s="142">
        <v>100</v>
      </c>
      <c r="M57" s="164">
        <v>2</v>
      </c>
      <c r="N57" s="164">
        <v>2</v>
      </c>
      <c r="O57" s="153">
        <v>2</v>
      </c>
      <c r="P57" s="153">
        <v>2</v>
      </c>
      <c r="Q57" s="142">
        <v>2</v>
      </c>
      <c r="R57" s="142">
        <v>2</v>
      </c>
      <c r="S57" s="201"/>
      <c r="T57" s="201"/>
      <c r="V57" s="105"/>
      <c r="W57" s="105"/>
      <c r="X57" s="105"/>
      <c r="Y57" s="105"/>
      <c r="Z57" s="105"/>
      <c r="AA57" s="105"/>
    </row>
    <row r="58" spans="1:27" ht="23.25" thickBot="1">
      <c r="A58" s="181"/>
      <c r="B58" s="179"/>
      <c r="C58" s="177"/>
      <c r="D58" s="39" t="s">
        <v>9</v>
      </c>
      <c r="E58" s="26">
        <v>52.475999999999999</v>
      </c>
      <c r="F58" s="26">
        <v>52.475999999999999</v>
      </c>
      <c r="G58" s="31">
        <f t="shared" ref="G58" si="12">F58-E58</f>
        <v>0</v>
      </c>
      <c r="H58" s="26">
        <v>52.475999999999999</v>
      </c>
      <c r="I58" s="31">
        <f t="shared" ref="I58" si="13">H58/F58*100</f>
        <v>100</v>
      </c>
      <c r="J58" s="145"/>
      <c r="K58" s="145"/>
      <c r="L58" s="145"/>
      <c r="M58" s="165"/>
      <c r="N58" s="165"/>
      <c r="O58" s="203"/>
      <c r="P58" s="203"/>
      <c r="Q58" s="145"/>
      <c r="R58" s="145"/>
      <c r="S58" s="201"/>
      <c r="T58" s="201"/>
      <c r="V58" s="105"/>
      <c r="W58" s="105"/>
      <c r="X58" s="105"/>
      <c r="Y58" s="105"/>
      <c r="Z58" s="105"/>
      <c r="AA58" s="105"/>
    </row>
    <row r="59" spans="1:27" ht="24" customHeight="1" thickBot="1">
      <c r="A59" s="181"/>
      <c r="B59" s="179"/>
      <c r="C59" s="177"/>
      <c r="D59" s="56" t="s">
        <v>10</v>
      </c>
      <c r="E59" s="59">
        <v>95.49</v>
      </c>
      <c r="F59" s="62">
        <v>95.49</v>
      </c>
      <c r="G59" s="31">
        <f t="shared" si="9"/>
        <v>0</v>
      </c>
      <c r="H59" s="52">
        <v>95.49</v>
      </c>
      <c r="I59" s="31">
        <f t="shared" si="10"/>
        <v>100</v>
      </c>
      <c r="J59" s="145"/>
      <c r="K59" s="145"/>
      <c r="L59" s="145"/>
      <c r="M59" s="165"/>
      <c r="N59" s="165"/>
      <c r="O59" s="203"/>
      <c r="P59" s="203"/>
      <c r="Q59" s="145"/>
      <c r="R59" s="145"/>
      <c r="S59" s="201"/>
      <c r="T59" s="201"/>
      <c r="V59" s="105"/>
      <c r="W59" s="105"/>
      <c r="X59" s="105"/>
      <c r="Y59" s="105"/>
      <c r="Z59" s="105"/>
      <c r="AA59" s="105"/>
    </row>
    <row r="60" spans="1:27" ht="27" customHeight="1" thickBot="1">
      <c r="A60" s="181"/>
      <c r="B60" s="185"/>
      <c r="C60" s="177"/>
      <c r="D60" s="53" t="s">
        <v>26</v>
      </c>
      <c r="E60" s="60">
        <v>436860</v>
      </c>
      <c r="F60" s="61">
        <v>436860</v>
      </c>
      <c r="G60" s="31">
        <f t="shared" si="9"/>
        <v>0</v>
      </c>
      <c r="H60" s="130">
        <v>606894</v>
      </c>
      <c r="I60" s="31">
        <f t="shared" si="10"/>
        <v>138.92185139403927</v>
      </c>
      <c r="J60" s="183"/>
      <c r="K60" s="183"/>
      <c r="L60" s="144"/>
      <c r="M60" s="200"/>
      <c r="N60" s="200"/>
      <c r="O60" s="155"/>
      <c r="P60" s="155"/>
      <c r="Q60" s="144"/>
      <c r="R60" s="144"/>
      <c r="S60" s="201"/>
      <c r="T60" s="201"/>
      <c r="V60" s="105"/>
      <c r="W60" s="105"/>
      <c r="X60" s="105"/>
      <c r="Y60" s="105"/>
      <c r="Z60" s="105"/>
      <c r="AA60" s="105"/>
    </row>
    <row r="61" spans="1:27" ht="23.25" customHeight="1" thickBot="1">
      <c r="A61" s="238"/>
      <c r="B61" s="178" t="s">
        <v>47</v>
      </c>
      <c r="C61" s="177"/>
      <c r="D61" s="56" t="s">
        <v>21</v>
      </c>
      <c r="E61" s="29">
        <f>E62+E63</f>
        <v>23670.507000000001</v>
      </c>
      <c r="F61" s="29">
        <f>F62+F63</f>
        <v>23670.507000000001</v>
      </c>
      <c r="G61" s="31">
        <f t="shared" si="9"/>
        <v>0</v>
      </c>
      <c r="H61" s="29">
        <f>H62+H63</f>
        <v>22729.284000000003</v>
      </c>
      <c r="I61" s="31">
        <f t="shared" si="10"/>
        <v>96.023646641789313</v>
      </c>
      <c r="J61" s="142">
        <v>3</v>
      </c>
      <c r="K61" s="142" t="s">
        <v>122</v>
      </c>
      <c r="L61" s="142">
        <v>33.299999999999997</v>
      </c>
      <c r="M61" s="142">
        <v>3</v>
      </c>
      <c r="N61" s="142">
        <v>2</v>
      </c>
      <c r="O61" s="153">
        <v>12</v>
      </c>
      <c r="P61" s="153">
        <v>11</v>
      </c>
      <c r="Q61" s="142">
        <v>12</v>
      </c>
      <c r="R61" s="142">
        <v>11</v>
      </c>
      <c r="S61" s="245"/>
      <c r="T61" s="245"/>
      <c r="V61" s="105"/>
      <c r="W61" s="105"/>
      <c r="X61" s="105"/>
      <c r="Y61" s="105"/>
      <c r="Z61" s="105"/>
      <c r="AA61" s="105"/>
    </row>
    <row r="62" spans="1:27" ht="23.25" customHeight="1" thickBot="1">
      <c r="A62" s="238"/>
      <c r="B62" s="179"/>
      <c r="C62" s="177"/>
      <c r="D62" s="39" t="s">
        <v>9</v>
      </c>
      <c r="E62" s="26">
        <v>380.286</v>
      </c>
      <c r="F62" s="26">
        <v>380.286</v>
      </c>
      <c r="G62" s="31">
        <f t="shared" si="9"/>
        <v>0</v>
      </c>
      <c r="H62" s="26">
        <v>379.50799999999998</v>
      </c>
      <c r="I62" s="31">
        <f t="shared" si="10"/>
        <v>99.795417133420628</v>
      </c>
      <c r="J62" s="145"/>
      <c r="K62" s="145"/>
      <c r="L62" s="145"/>
      <c r="M62" s="145"/>
      <c r="N62" s="145"/>
      <c r="O62" s="203"/>
      <c r="P62" s="203"/>
      <c r="Q62" s="145"/>
      <c r="R62" s="145"/>
      <c r="S62" s="245"/>
      <c r="T62" s="245"/>
      <c r="V62" s="105"/>
      <c r="W62" s="105"/>
      <c r="X62" s="105"/>
      <c r="Y62" s="105"/>
      <c r="Z62" s="105"/>
      <c r="AA62" s="105"/>
    </row>
    <row r="63" spans="1:27" ht="23.25" customHeight="1" thickBot="1">
      <c r="A63" s="143"/>
      <c r="B63" s="239"/>
      <c r="C63" s="198"/>
      <c r="D63" s="56" t="s">
        <v>10</v>
      </c>
      <c r="E63" s="26">
        <v>23290.221000000001</v>
      </c>
      <c r="F63" s="26">
        <v>23290.221000000001</v>
      </c>
      <c r="G63" s="31">
        <f t="shared" si="9"/>
        <v>0</v>
      </c>
      <c r="H63" s="63">
        <v>22349.776000000002</v>
      </c>
      <c r="I63" s="31">
        <f t="shared" si="10"/>
        <v>95.962060643391922</v>
      </c>
      <c r="J63" s="143"/>
      <c r="K63" s="143"/>
      <c r="L63" s="143"/>
      <c r="M63" s="143"/>
      <c r="N63" s="143"/>
      <c r="O63" s="143"/>
      <c r="P63" s="143"/>
      <c r="Q63" s="143"/>
      <c r="R63" s="143"/>
      <c r="S63" s="246"/>
      <c r="T63" s="246"/>
      <c r="V63" s="105"/>
      <c r="W63" s="105"/>
      <c r="X63" s="105"/>
      <c r="Y63" s="105"/>
      <c r="Z63" s="105"/>
      <c r="AA63" s="105"/>
    </row>
    <row r="64" spans="1:27" ht="47.25" customHeight="1" thickBot="1">
      <c r="A64" s="180">
        <v>7</v>
      </c>
      <c r="B64" s="174" t="s">
        <v>86</v>
      </c>
      <c r="C64" s="176" t="s">
        <v>98</v>
      </c>
      <c r="D64" s="39" t="s">
        <v>21</v>
      </c>
      <c r="E64" s="28">
        <f>E67+E69+E72</f>
        <v>14542.043</v>
      </c>
      <c r="F64" s="28">
        <f>F67+F69+F72</f>
        <v>14542.043</v>
      </c>
      <c r="G64" s="31">
        <f t="shared" si="9"/>
        <v>0</v>
      </c>
      <c r="H64" s="28">
        <f>H67+H69+H72</f>
        <v>14532.438</v>
      </c>
      <c r="I64" s="31">
        <f t="shared" si="10"/>
        <v>99.933950133416602</v>
      </c>
      <c r="J64" s="149">
        <v>8</v>
      </c>
      <c r="K64" s="149">
        <v>8</v>
      </c>
      <c r="L64" s="149">
        <v>100</v>
      </c>
      <c r="M64" s="149">
        <f>M67+M69+M72</f>
        <v>4</v>
      </c>
      <c r="N64" s="149">
        <f t="shared" ref="N64:R64" si="14">N67+N69+N72</f>
        <v>4</v>
      </c>
      <c r="O64" s="156">
        <f t="shared" si="14"/>
        <v>5</v>
      </c>
      <c r="P64" s="156">
        <f t="shared" si="14"/>
        <v>5</v>
      </c>
      <c r="Q64" s="147">
        <f t="shared" si="14"/>
        <v>5</v>
      </c>
      <c r="R64" s="147">
        <f t="shared" si="14"/>
        <v>5</v>
      </c>
      <c r="S64" s="142" t="s">
        <v>77</v>
      </c>
      <c r="T64" s="142" t="s">
        <v>8</v>
      </c>
      <c r="V64" s="115">
        <f>E65+E66</f>
        <v>14542.043000000001</v>
      </c>
      <c r="W64" s="115">
        <f>F65+F66</f>
        <v>14542.043000000001</v>
      </c>
      <c r="X64" s="115">
        <f>H65+H66</f>
        <v>14532.438000000002</v>
      </c>
      <c r="Y64" s="111">
        <f>V64-E64</f>
        <v>0</v>
      </c>
      <c r="Z64" s="111">
        <f>W64-F64</f>
        <v>0</v>
      </c>
      <c r="AA64" s="111">
        <f>X64-H64</f>
        <v>0</v>
      </c>
    </row>
    <row r="65" spans="1:27" ht="40.5" customHeight="1" thickBot="1">
      <c r="A65" s="181"/>
      <c r="B65" s="175"/>
      <c r="C65" s="177"/>
      <c r="D65" s="39" t="s">
        <v>9</v>
      </c>
      <c r="E65" s="28">
        <f>E70</f>
        <v>898.923</v>
      </c>
      <c r="F65" s="28">
        <f>F70</f>
        <v>898.923</v>
      </c>
      <c r="G65" s="31">
        <f t="shared" si="9"/>
        <v>0</v>
      </c>
      <c r="H65" s="28">
        <f>H70</f>
        <v>898.923</v>
      </c>
      <c r="I65" s="31">
        <f t="shared" si="10"/>
        <v>100</v>
      </c>
      <c r="J65" s="170"/>
      <c r="K65" s="170"/>
      <c r="L65" s="170"/>
      <c r="M65" s="170"/>
      <c r="N65" s="170"/>
      <c r="O65" s="169"/>
      <c r="P65" s="169"/>
      <c r="Q65" s="163"/>
      <c r="R65" s="163"/>
      <c r="S65" s="145"/>
      <c r="T65" s="145"/>
    </row>
    <row r="66" spans="1:27" ht="45.75" customHeight="1" thickBot="1">
      <c r="A66" s="181"/>
      <c r="B66" s="175"/>
      <c r="C66" s="242"/>
      <c r="D66" s="39" t="s">
        <v>10</v>
      </c>
      <c r="E66" s="28">
        <f>E68+E71+E73</f>
        <v>13643.12</v>
      </c>
      <c r="F66" s="28">
        <f>F68+F71+F73</f>
        <v>13643.12</v>
      </c>
      <c r="G66" s="31">
        <f t="shared" si="9"/>
        <v>0</v>
      </c>
      <c r="H66" s="28">
        <f>H68+H71+H73</f>
        <v>13633.515000000001</v>
      </c>
      <c r="I66" s="31">
        <f t="shared" si="10"/>
        <v>99.929598215071053</v>
      </c>
      <c r="J66" s="170"/>
      <c r="K66" s="247"/>
      <c r="L66" s="170"/>
      <c r="M66" s="170"/>
      <c r="N66" s="170"/>
      <c r="O66" s="169"/>
      <c r="P66" s="169"/>
      <c r="Q66" s="163"/>
      <c r="R66" s="163"/>
      <c r="S66" s="145"/>
      <c r="T66" s="145"/>
    </row>
    <row r="67" spans="1:27" ht="25.5" customHeight="1" thickBot="1">
      <c r="A67" s="181"/>
      <c r="B67" s="178" t="s">
        <v>50</v>
      </c>
      <c r="C67" s="242"/>
      <c r="D67" s="27" t="s">
        <v>21</v>
      </c>
      <c r="E67" s="29">
        <f>E68</f>
        <v>25.4</v>
      </c>
      <c r="F67" s="29">
        <f>F68</f>
        <v>25.4</v>
      </c>
      <c r="G67" s="65">
        <f t="shared" si="9"/>
        <v>0</v>
      </c>
      <c r="H67" s="29">
        <f>H68</f>
        <v>25.4</v>
      </c>
      <c r="I67" s="65">
        <f t="shared" si="10"/>
        <v>100</v>
      </c>
      <c r="J67" s="142">
        <v>1</v>
      </c>
      <c r="K67" s="142">
        <v>1</v>
      </c>
      <c r="L67" s="142">
        <v>100</v>
      </c>
      <c r="M67" s="142">
        <v>1</v>
      </c>
      <c r="N67" s="142">
        <v>1</v>
      </c>
      <c r="O67" s="153">
        <v>1</v>
      </c>
      <c r="P67" s="153">
        <v>1</v>
      </c>
      <c r="Q67" s="142">
        <v>1</v>
      </c>
      <c r="R67" s="142">
        <v>1</v>
      </c>
      <c r="S67" s="145"/>
      <c r="T67" s="145"/>
    </row>
    <row r="68" spans="1:27" ht="32.25" customHeight="1" thickBot="1">
      <c r="A68" s="181"/>
      <c r="B68" s="184"/>
      <c r="C68" s="242"/>
      <c r="D68" s="39" t="s">
        <v>10</v>
      </c>
      <c r="E68" s="26">
        <v>25.4</v>
      </c>
      <c r="F68" s="26">
        <v>25.4</v>
      </c>
      <c r="G68" s="66">
        <f t="shared" si="9"/>
        <v>0</v>
      </c>
      <c r="H68" s="51">
        <v>25.4</v>
      </c>
      <c r="I68" s="66">
        <f t="shared" si="10"/>
        <v>100</v>
      </c>
      <c r="J68" s="146"/>
      <c r="K68" s="146"/>
      <c r="L68" s="146"/>
      <c r="M68" s="146"/>
      <c r="N68" s="146"/>
      <c r="O68" s="171"/>
      <c r="P68" s="171"/>
      <c r="Q68" s="146"/>
      <c r="R68" s="146"/>
      <c r="S68" s="145"/>
      <c r="T68" s="145"/>
    </row>
    <row r="69" spans="1:27" ht="23.25" thickBot="1">
      <c r="A69" s="181"/>
      <c r="B69" s="178" t="s">
        <v>51</v>
      </c>
      <c r="C69" s="242"/>
      <c r="D69" s="39" t="s">
        <v>21</v>
      </c>
      <c r="E69" s="29">
        <f>E70+E71</f>
        <v>3371.3829999999998</v>
      </c>
      <c r="F69" s="29">
        <f>F70+F71</f>
        <v>3371.3829999999998</v>
      </c>
      <c r="G69" s="65">
        <f t="shared" si="9"/>
        <v>0</v>
      </c>
      <c r="H69" s="29">
        <f>H70+H71</f>
        <v>3371.3829999999998</v>
      </c>
      <c r="I69" s="31">
        <f t="shared" si="10"/>
        <v>100</v>
      </c>
      <c r="J69" s="142">
        <v>2</v>
      </c>
      <c r="K69" s="159">
        <v>2</v>
      </c>
      <c r="L69" s="159">
        <v>100</v>
      </c>
      <c r="M69" s="159">
        <v>1</v>
      </c>
      <c r="N69" s="123">
        <v>1</v>
      </c>
      <c r="O69" s="153">
        <v>2</v>
      </c>
      <c r="P69" s="153">
        <v>2</v>
      </c>
      <c r="Q69" s="142">
        <v>2</v>
      </c>
      <c r="R69" s="142">
        <v>2</v>
      </c>
      <c r="S69" s="145"/>
      <c r="T69" s="145"/>
    </row>
    <row r="70" spans="1:27" ht="23.25" thickBot="1">
      <c r="A70" s="181"/>
      <c r="B70" s="179"/>
      <c r="C70" s="242"/>
      <c r="D70" s="39" t="s">
        <v>9</v>
      </c>
      <c r="E70" s="68">
        <v>898.923</v>
      </c>
      <c r="F70" s="69">
        <v>898.923</v>
      </c>
      <c r="G70" s="66">
        <f t="shared" si="9"/>
        <v>0</v>
      </c>
      <c r="H70" s="68">
        <v>898.923</v>
      </c>
      <c r="I70" s="31">
        <f t="shared" si="10"/>
        <v>100</v>
      </c>
      <c r="J70" s="145"/>
      <c r="K70" s="201"/>
      <c r="L70" s="201"/>
      <c r="M70" s="201"/>
      <c r="N70" s="124"/>
      <c r="O70" s="203"/>
      <c r="P70" s="203"/>
      <c r="Q70" s="145"/>
      <c r="R70" s="145"/>
      <c r="S70" s="145"/>
      <c r="T70" s="145"/>
    </row>
    <row r="71" spans="1:27" ht="22.5" customHeight="1" thickBot="1">
      <c r="A71" s="181"/>
      <c r="B71" s="179"/>
      <c r="C71" s="242"/>
      <c r="D71" s="64" t="s">
        <v>10</v>
      </c>
      <c r="E71" s="26">
        <v>2472.46</v>
      </c>
      <c r="F71" s="67">
        <v>2472.46</v>
      </c>
      <c r="G71" s="65">
        <f t="shared" si="9"/>
        <v>0</v>
      </c>
      <c r="H71" s="43">
        <v>2472.46</v>
      </c>
      <c r="I71" s="65">
        <f t="shared" si="10"/>
        <v>100</v>
      </c>
      <c r="J71" s="145"/>
      <c r="K71" s="201"/>
      <c r="L71" s="201"/>
      <c r="M71" s="201"/>
      <c r="N71" s="124"/>
      <c r="O71" s="203"/>
      <c r="P71" s="203"/>
      <c r="Q71" s="145"/>
      <c r="R71" s="145"/>
      <c r="S71" s="145"/>
      <c r="T71" s="145"/>
    </row>
    <row r="72" spans="1:27" ht="31.5" customHeight="1" thickBot="1">
      <c r="A72" s="240"/>
      <c r="B72" s="178" t="s">
        <v>99</v>
      </c>
      <c r="C72" s="243"/>
      <c r="D72" s="27" t="s">
        <v>21</v>
      </c>
      <c r="E72" s="29">
        <f>E73</f>
        <v>11145.26</v>
      </c>
      <c r="F72" s="38">
        <f>F73</f>
        <v>11145.26</v>
      </c>
      <c r="G72" s="65">
        <f t="shared" si="9"/>
        <v>0</v>
      </c>
      <c r="H72" s="38">
        <f>H73</f>
        <v>11135.655000000001</v>
      </c>
      <c r="I72" s="125">
        <f t="shared" si="10"/>
        <v>99.913819866023772</v>
      </c>
      <c r="J72" s="142">
        <v>2</v>
      </c>
      <c r="K72" s="142">
        <v>2</v>
      </c>
      <c r="L72" s="142">
        <v>100</v>
      </c>
      <c r="M72" s="142">
        <v>2</v>
      </c>
      <c r="N72" s="142">
        <v>2</v>
      </c>
      <c r="O72" s="153">
        <v>2</v>
      </c>
      <c r="P72" s="153">
        <v>2</v>
      </c>
      <c r="Q72" s="142">
        <v>2</v>
      </c>
      <c r="R72" s="142">
        <v>2</v>
      </c>
      <c r="S72" s="143"/>
      <c r="T72" s="143"/>
    </row>
    <row r="73" spans="1:27" ht="26.25" customHeight="1" thickBot="1">
      <c r="A73" s="241"/>
      <c r="B73" s="184"/>
      <c r="C73" s="244"/>
      <c r="D73" s="39" t="s">
        <v>10</v>
      </c>
      <c r="E73" s="63">
        <v>11145.26</v>
      </c>
      <c r="F73" s="70">
        <v>11145.26</v>
      </c>
      <c r="G73" s="31">
        <f t="shared" si="9"/>
        <v>0</v>
      </c>
      <c r="H73" s="70">
        <v>11135.655000000001</v>
      </c>
      <c r="I73" s="45">
        <f t="shared" si="10"/>
        <v>99.913819866023772</v>
      </c>
      <c r="J73" s="146"/>
      <c r="K73" s="146"/>
      <c r="L73" s="146"/>
      <c r="M73" s="146"/>
      <c r="N73" s="146"/>
      <c r="O73" s="171"/>
      <c r="P73" s="171"/>
      <c r="Q73" s="146"/>
      <c r="R73" s="146"/>
      <c r="S73" s="144"/>
      <c r="T73" s="144"/>
    </row>
    <row r="74" spans="1:27" ht="59.25" customHeight="1" thickBot="1">
      <c r="A74" s="180">
        <v>8</v>
      </c>
      <c r="B74" s="174" t="s">
        <v>52</v>
      </c>
      <c r="C74" s="176" t="s">
        <v>100</v>
      </c>
      <c r="D74" s="39" t="s">
        <v>21</v>
      </c>
      <c r="E74" s="28">
        <f>E76</f>
        <v>39.47</v>
      </c>
      <c r="F74" s="28">
        <f>F76</f>
        <v>39.47</v>
      </c>
      <c r="G74" s="31">
        <f t="shared" si="9"/>
        <v>0</v>
      </c>
      <c r="H74" s="28">
        <f>H76</f>
        <v>38.229999999999997</v>
      </c>
      <c r="I74" s="31">
        <f t="shared" si="10"/>
        <v>96.858373448188502</v>
      </c>
      <c r="J74" s="163">
        <f>J76</f>
        <v>6</v>
      </c>
      <c r="K74" s="163" t="str">
        <f t="shared" ref="K74:R74" si="15">K76</f>
        <v>5                          (1 показатель не выполнен)</v>
      </c>
      <c r="L74" s="163">
        <f t="shared" si="15"/>
        <v>83.3</v>
      </c>
      <c r="M74" s="163">
        <f t="shared" si="15"/>
        <v>5</v>
      </c>
      <c r="N74" s="163">
        <f t="shared" si="15"/>
        <v>5</v>
      </c>
      <c r="O74" s="169">
        <f t="shared" si="15"/>
        <v>5</v>
      </c>
      <c r="P74" s="169">
        <f t="shared" si="15"/>
        <v>5</v>
      </c>
      <c r="Q74" s="163">
        <f t="shared" si="15"/>
        <v>5</v>
      </c>
      <c r="R74" s="163">
        <f t="shared" si="15"/>
        <v>5</v>
      </c>
      <c r="S74" s="142" t="s">
        <v>119</v>
      </c>
      <c r="T74" s="142" t="s">
        <v>8</v>
      </c>
      <c r="V74" s="115">
        <f>E75</f>
        <v>39.47</v>
      </c>
      <c r="W74" s="115">
        <f>F75</f>
        <v>39.47</v>
      </c>
      <c r="X74" s="115">
        <f>H75</f>
        <v>38.229999999999997</v>
      </c>
      <c r="Y74" s="111">
        <f>V74-E74</f>
        <v>0</v>
      </c>
      <c r="Z74" s="111">
        <f>W74-F74</f>
        <v>0</v>
      </c>
      <c r="AA74" s="111">
        <f>X74-H74</f>
        <v>0</v>
      </c>
    </row>
    <row r="75" spans="1:27" ht="39.75" customHeight="1" thickBot="1">
      <c r="A75" s="181"/>
      <c r="B75" s="175"/>
      <c r="C75" s="177"/>
      <c r="D75" s="27" t="s">
        <v>10</v>
      </c>
      <c r="E75" s="28">
        <f>E77</f>
        <v>39.47</v>
      </c>
      <c r="F75" s="28">
        <f>F77</f>
        <v>39.47</v>
      </c>
      <c r="G75" s="31">
        <f t="shared" si="9"/>
        <v>0</v>
      </c>
      <c r="H75" s="28">
        <f>H77</f>
        <v>38.229999999999997</v>
      </c>
      <c r="I75" s="31">
        <f t="shared" si="10"/>
        <v>96.858373448188502</v>
      </c>
      <c r="J75" s="163"/>
      <c r="K75" s="163"/>
      <c r="L75" s="163"/>
      <c r="M75" s="163"/>
      <c r="N75" s="163"/>
      <c r="O75" s="169"/>
      <c r="P75" s="169"/>
      <c r="Q75" s="163"/>
      <c r="R75" s="163"/>
      <c r="S75" s="145"/>
      <c r="T75" s="145"/>
    </row>
    <row r="76" spans="1:27" ht="42.75" customHeight="1" thickBot="1">
      <c r="A76" s="181"/>
      <c r="B76" s="178" t="s">
        <v>53</v>
      </c>
      <c r="C76" s="177"/>
      <c r="D76" s="39" t="s">
        <v>21</v>
      </c>
      <c r="E76" s="29">
        <f>E77</f>
        <v>39.47</v>
      </c>
      <c r="F76" s="29">
        <f>F77</f>
        <v>39.47</v>
      </c>
      <c r="G76" s="31">
        <f t="shared" si="9"/>
        <v>0</v>
      </c>
      <c r="H76" s="29">
        <f>H77</f>
        <v>38.229999999999997</v>
      </c>
      <c r="I76" s="31">
        <f t="shared" si="10"/>
        <v>96.858373448188502</v>
      </c>
      <c r="J76" s="142">
        <v>6</v>
      </c>
      <c r="K76" s="142" t="s">
        <v>88</v>
      </c>
      <c r="L76" s="142">
        <v>83.3</v>
      </c>
      <c r="M76" s="142">
        <v>5</v>
      </c>
      <c r="N76" s="142">
        <v>5</v>
      </c>
      <c r="O76" s="153">
        <v>5</v>
      </c>
      <c r="P76" s="153">
        <v>5</v>
      </c>
      <c r="Q76" s="142">
        <v>5</v>
      </c>
      <c r="R76" s="142">
        <v>5</v>
      </c>
      <c r="S76" s="145"/>
      <c r="T76" s="145"/>
    </row>
    <row r="77" spans="1:27" ht="38.25" customHeight="1" thickBot="1">
      <c r="A77" s="181"/>
      <c r="B77" s="179"/>
      <c r="C77" s="177"/>
      <c r="D77" s="27" t="s">
        <v>10</v>
      </c>
      <c r="E77" s="26">
        <v>39.47</v>
      </c>
      <c r="F77" s="26">
        <v>39.47</v>
      </c>
      <c r="G77" s="31">
        <f t="shared" si="9"/>
        <v>0</v>
      </c>
      <c r="H77" s="26">
        <v>38.229999999999997</v>
      </c>
      <c r="I77" s="31">
        <f t="shared" si="10"/>
        <v>96.858373448188502</v>
      </c>
      <c r="J77" s="145"/>
      <c r="K77" s="145"/>
      <c r="L77" s="145"/>
      <c r="M77" s="145"/>
      <c r="N77" s="145"/>
      <c r="O77" s="203"/>
      <c r="P77" s="203"/>
      <c r="Q77" s="145"/>
      <c r="R77" s="145"/>
      <c r="S77" s="145"/>
      <c r="T77" s="145"/>
    </row>
    <row r="78" spans="1:27" ht="23.25" thickBot="1">
      <c r="A78" s="180">
        <v>9</v>
      </c>
      <c r="B78" s="174" t="s">
        <v>54</v>
      </c>
      <c r="C78" s="176" t="s">
        <v>101</v>
      </c>
      <c r="D78" s="39" t="s">
        <v>21</v>
      </c>
      <c r="E78" s="50">
        <f>E81+E83</f>
        <v>403.18299999999999</v>
      </c>
      <c r="F78" s="50">
        <f>F81+F83</f>
        <v>403.18299999999999</v>
      </c>
      <c r="G78" s="31">
        <f t="shared" si="9"/>
        <v>0</v>
      </c>
      <c r="H78" s="50">
        <f>H81+H83</f>
        <v>403.18299999999999</v>
      </c>
      <c r="I78" s="31">
        <f t="shared" si="10"/>
        <v>100</v>
      </c>
      <c r="J78" s="147">
        <v>9</v>
      </c>
      <c r="K78" s="147">
        <v>9</v>
      </c>
      <c r="L78" s="147">
        <v>100</v>
      </c>
      <c r="M78" s="147">
        <f>M81+M83</f>
        <v>3</v>
      </c>
      <c r="N78" s="147">
        <f t="shared" ref="N78:R78" si="16">N81+N83</f>
        <v>3</v>
      </c>
      <c r="O78" s="156">
        <f t="shared" si="16"/>
        <v>6</v>
      </c>
      <c r="P78" s="156">
        <f t="shared" si="16"/>
        <v>6</v>
      </c>
      <c r="Q78" s="149">
        <f t="shared" si="16"/>
        <v>3</v>
      </c>
      <c r="R78" s="149">
        <f t="shared" si="16"/>
        <v>3</v>
      </c>
      <c r="S78" s="142" t="s">
        <v>77</v>
      </c>
      <c r="T78" s="142" t="s">
        <v>8</v>
      </c>
      <c r="V78" s="109">
        <f>E79+E80</f>
        <v>403.18299999999999</v>
      </c>
      <c r="W78" s="109">
        <f>F79+F80</f>
        <v>403.18299999999999</v>
      </c>
      <c r="X78" s="109">
        <f>H79+H80</f>
        <v>403.18299999999999</v>
      </c>
      <c r="Y78" s="111">
        <f>V78-E78</f>
        <v>0</v>
      </c>
      <c r="Z78" s="111">
        <f>W78-F78</f>
        <v>0</v>
      </c>
      <c r="AA78" s="111">
        <f>X78-H78</f>
        <v>0</v>
      </c>
    </row>
    <row r="79" spans="1:27" ht="23.25" thickBot="1">
      <c r="A79" s="181"/>
      <c r="B79" s="175"/>
      <c r="C79" s="177"/>
      <c r="D79" s="71" t="s">
        <v>9</v>
      </c>
      <c r="E79" s="72">
        <f>E84</f>
        <v>403.18299999999999</v>
      </c>
      <c r="F79" s="72">
        <f>F84</f>
        <v>403.18299999999999</v>
      </c>
      <c r="G79" s="31">
        <f t="shared" si="9"/>
        <v>0</v>
      </c>
      <c r="H79" s="72">
        <f>H84</f>
        <v>403.18299999999999</v>
      </c>
      <c r="I79" s="31">
        <f t="shared" si="10"/>
        <v>100</v>
      </c>
      <c r="J79" s="163"/>
      <c r="K79" s="163"/>
      <c r="L79" s="163"/>
      <c r="M79" s="163"/>
      <c r="N79" s="163"/>
      <c r="O79" s="169"/>
      <c r="P79" s="169"/>
      <c r="Q79" s="170"/>
      <c r="R79" s="170"/>
      <c r="S79" s="145"/>
      <c r="T79" s="145"/>
      <c r="V79" s="105"/>
      <c r="W79" s="105"/>
      <c r="X79" s="105"/>
      <c r="Y79" s="105"/>
      <c r="Z79" s="105"/>
      <c r="AA79" s="105"/>
    </row>
    <row r="80" spans="1:27" ht="27.75" customHeight="1" thickBot="1">
      <c r="A80" s="181"/>
      <c r="B80" s="175"/>
      <c r="C80" s="177"/>
      <c r="D80" s="27" t="s">
        <v>10</v>
      </c>
      <c r="E80" s="28">
        <f>E82</f>
        <v>0</v>
      </c>
      <c r="F80" s="28">
        <f>F82</f>
        <v>0</v>
      </c>
      <c r="G80" s="31">
        <f t="shared" si="9"/>
        <v>0</v>
      </c>
      <c r="H80" s="28">
        <f>H82</f>
        <v>0</v>
      </c>
      <c r="I80" s="31"/>
      <c r="J80" s="163"/>
      <c r="K80" s="163"/>
      <c r="L80" s="163"/>
      <c r="M80" s="163"/>
      <c r="N80" s="163"/>
      <c r="O80" s="169"/>
      <c r="P80" s="169"/>
      <c r="Q80" s="170"/>
      <c r="R80" s="170"/>
      <c r="S80" s="145"/>
      <c r="T80" s="145"/>
      <c r="V80" s="105"/>
      <c r="W80" s="105"/>
      <c r="X80" s="105"/>
      <c r="Y80" s="105"/>
      <c r="Z80" s="105"/>
      <c r="AA80" s="105"/>
    </row>
    <row r="81" spans="1:27" ht="32.25" customHeight="1" thickBot="1">
      <c r="A81" s="181"/>
      <c r="B81" s="178" t="s">
        <v>36</v>
      </c>
      <c r="C81" s="177"/>
      <c r="D81" s="39" t="s">
        <v>21</v>
      </c>
      <c r="E81" s="29">
        <f>E82</f>
        <v>0</v>
      </c>
      <c r="F81" s="29">
        <f>F82</f>
        <v>0</v>
      </c>
      <c r="G81" s="31">
        <f t="shared" si="9"/>
        <v>0</v>
      </c>
      <c r="H81" s="29">
        <f>H82</f>
        <v>0</v>
      </c>
      <c r="I81" s="31"/>
      <c r="J81" s="142">
        <v>1</v>
      </c>
      <c r="K81" s="142">
        <v>1</v>
      </c>
      <c r="L81" s="142">
        <v>100</v>
      </c>
      <c r="M81" s="142">
        <v>1</v>
      </c>
      <c r="N81" s="142">
        <v>1</v>
      </c>
      <c r="O81" s="153">
        <v>1</v>
      </c>
      <c r="P81" s="153">
        <v>1</v>
      </c>
      <c r="Q81" s="159">
        <v>1</v>
      </c>
      <c r="R81" s="159">
        <v>1</v>
      </c>
      <c r="S81" s="145"/>
      <c r="T81" s="145"/>
      <c r="V81" s="105"/>
      <c r="W81" s="105"/>
      <c r="X81" s="105"/>
      <c r="Y81" s="105"/>
      <c r="Z81" s="105"/>
      <c r="AA81" s="105"/>
    </row>
    <row r="82" spans="1:27" ht="36.75" customHeight="1" thickBot="1">
      <c r="A82" s="181"/>
      <c r="B82" s="179"/>
      <c r="C82" s="177"/>
      <c r="D82" s="27" t="s">
        <v>10</v>
      </c>
      <c r="E82" s="26">
        <v>0</v>
      </c>
      <c r="F82" s="26">
        <v>0</v>
      </c>
      <c r="G82" s="31">
        <f t="shared" si="9"/>
        <v>0</v>
      </c>
      <c r="H82" s="26">
        <v>0</v>
      </c>
      <c r="I82" s="31"/>
      <c r="J82" s="145"/>
      <c r="K82" s="145"/>
      <c r="L82" s="145"/>
      <c r="M82" s="145"/>
      <c r="N82" s="145"/>
      <c r="O82" s="203"/>
      <c r="P82" s="203"/>
      <c r="Q82" s="201"/>
      <c r="R82" s="201"/>
      <c r="S82" s="145"/>
      <c r="T82" s="145"/>
      <c r="V82" s="105"/>
      <c r="W82" s="105"/>
      <c r="X82" s="105"/>
      <c r="Y82" s="105"/>
      <c r="Z82" s="112"/>
      <c r="AA82" s="112"/>
    </row>
    <row r="83" spans="1:27" ht="39.75" customHeight="1" thickBot="1">
      <c r="A83" s="181"/>
      <c r="B83" s="178" t="s">
        <v>55</v>
      </c>
      <c r="C83" s="177"/>
      <c r="D83" s="39" t="s">
        <v>21</v>
      </c>
      <c r="E83" s="38">
        <f>E84</f>
        <v>403.18299999999999</v>
      </c>
      <c r="F83" s="38">
        <f>F84</f>
        <v>403.18299999999999</v>
      </c>
      <c r="G83" s="31">
        <f t="shared" si="9"/>
        <v>0</v>
      </c>
      <c r="H83" s="38">
        <f>H84</f>
        <v>403.18299999999999</v>
      </c>
      <c r="I83" s="31">
        <f t="shared" si="10"/>
        <v>100</v>
      </c>
      <c r="J83" s="142">
        <v>6</v>
      </c>
      <c r="K83" s="142">
        <v>6</v>
      </c>
      <c r="L83" s="142">
        <v>100</v>
      </c>
      <c r="M83" s="142">
        <v>2</v>
      </c>
      <c r="N83" s="142">
        <v>2</v>
      </c>
      <c r="O83" s="153">
        <v>5</v>
      </c>
      <c r="P83" s="153">
        <v>5</v>
      </c>
      <c r="Q83" s="159">
        <v>2</v>
      </c>
      <c r="R83" s="159">
        <v>2</v>
      </c>
      <c r="S83" s="145"/>
      <c r="T83" s="145"/>
      <c r="V83" s="105"/>
      <c r="W83" s="105"/>
      <c r="X83" s="105"/>
      <c r="Y83" s="105"/>
      <c r="Z83" s="113"/>
      <c r="AA83" s="114"/>
    </row>
    <row r="84" spans="1:27" ht="49.5" customHeight="1" thickBot="1">
      <c r="A84" s="181"/>
      <c r="B84" s="179"/>
      <c r="C84" s="177"/>
      <c r="D84" s="71" t="s">
        <v>9</v>
      </c>
      <c r="E84" s="26">
        <v>403.18299999999999</v>
      </c>
      <c r="F84" s="26">
        <v>403.18299999999999</v>
      </c>
      <c r="G84" s="31">
        <f>F84-E84</f>
        <v>0</v>
      </c>
      <c r="H84" s="26">
        <v>403.18299999999999</v>
      </c>
      <c r="I84" s="31">
        <f t="shared" si="10"/>
        <v>100</v>
      </c>
      <c r="J84" s="145"/>
      <c r="K84" s="145"/>
      <c r="L84" s="145"/>
      <c r="M84" s="145"/>
      <c r="N84" s="145"/>
      <c r="O84" s="203"/>
      <c r="P84" s="203"/>
      <c r="Q84" s="201"/>
      <c r="R84" s="201"/>
      <c r="S84" s="145"/>
      <c r="T84" s="145"/>
      <c r="V84" s="105"/>
      <c r="W84" s="105"/>
      <c r="X84" s="105"/>
      <c r="Y84" s="105"/>
      <c r="Z84" s="112"/>
      <c r="AA84" s="112"/>
    </row>
    <row r="85" spans="1:27" ht="25.5" customHeight="1" thickBot="1">
      <c r="A85" s="180">
        <v>10</v>
      </c>
      <c r="B85" s="174" t="s">
        <v>56</v>
      </c>
      <c r="C85" s="176" t="s">
        <v>102</v>
      </c>
      <c r="D85" s="39" t="s">
        <v>21</v>
      </c>
      <c r="E85" s="28">
        <f>E88+E91</f>
        <v>16477.897000000001</v>
      </c>
      <c r="F85" s="28">
        <f>F88+F91</f>
        <v>16477.897000000001</v>
      </c>
      <c r="G85" s="30">
        <f t="shared" si="9"/>
        <v>0</v>
      </c>
      <c r="H85" s="28">
        <f>H88+H91</f>
        <v>15329.409</v>
      </c>
      <c r="I85" s="31">
        <f t="shared" si="10"/>
        <v>93.030129997778232</v>
      </c>
      <c r="J85" s="147">
        <v>7</v>
      </c>
      <c r="K85" s="147" t="s">
        <v>130</v>
      </c>
      <c r="L85" s="161">
        <v>86</v>
      </c>
      <c r="M85" s="161">
        <f>M88+M91</f>
        <v>2</v>
      </c>
      <c r="N85" s="161">
        <f t="shared" ref="N85:R85" si="17">N88+N91</f>
        <v>2</v>
      </c>
      <c r="O85" s="156">
        <f t="shared" si="17"/>
        <v>14</v>
      </c>
      <c r="P85" s="156">
        <f t="shared" si="17"/>
        <v>12</v>
      </c>
      <c r="Q85" s="147">
        <f t="shared" si="17"/>
        <v>9</v>
      </c>
      <c r="R85" s="147">
        <f t="shared" si="17"/>
        <v>7</v>
      </c>
      <c r="S85" s="142" t="s">
        <v>133</v>
      </c>
      <c r="T85" s="142" t="s">
        <v>8</v>
      </c>
      <c r="V85" s="109">
        <f>E86+E87</f>
        <v>16477.897000000001</v>
      </c>
      <c r="W85" s="109">
        <f>F86+F87</f>
        <v>16477.897000000001</v>
      </c>
      <c r="X85" s="109">
        <f>H86+H87</f>
        <v>15329.409</v>
      </c>
      <c r="Y85" s="111">
        <f>V85-E85</f>
        <v>0</v>
      </c>
      <c r="Z85" s="111">
        <f>W85-F85</f>
        <v>0</v>
      </c>
      <c r="AA85" s="111">
        <f>X85-H85</f>
        <v>0</v>
      </c>
    </row>
    <row r="86" spans="1:27" ht="21.75" customHeight="1" thickBot="1">
      <c r="A86" s="181"/>
      <c r="B86" s="175"/>
      <c r="C86" s="177"/>
      <c r="D86" s="73" t="s">
        <v>9</v>
      </c>
      <c r="E86" s="28">
        <f>E89</f>
        <v>4750</v>
      </c>
      <c r="F86" s="28">
        <f>F89</f>
        <v>4750</v>
      </c>
      <c r="G86" s="41">
        <f t="shared" si="9"/>
        <v>0</v>
      </c>
      <c r="H86" s="28">
        <f>H89</f>
        <v>4750</v>
      </c>
      <c r="I86" s="31">
        <f t="shared" si="10"/>
        <v>100</v>
      </c>
      <c r="J86" s="163"/>
      <c r="K86" s="163"/>
      <c r="L86" s="162"/>
      <c r="M86" s="162"/>
      <c r="N86" s="162"/>
      <c r="O86" s="169"/>
      <c r="P86" s="169"/>
      <c r="Q86" s="163"/>
      <c r="R86" s="163"/>
      <c r="S86" s="145"/>
      <c r="T86" s="145"/>
    </row>
    <row r="87" spans="1:27" ht="34.5" customHeight="1" thickBot="1">
      <c r="A87" s="181"/>
      <c r="B87" s="175"/>
      <c r="C87" s="177"/>
      <c r="D87" s="27" t="s">
        <v>10</v>
      </c>
      <c r="E87" s="28">
        <f>E90+E92</f>
        <v>11727.897000000001</v>
      </c>
      <c r="F87" s="28">
        <f>F90+F92</f>
        <v>11727.897000000001</v>
      </c>
      <c r="G87" s="41">
        <f t="shared" si="9"/>
        <v>0</v>
      </c>
      <c r="H87" s="28">
        <f>H90+H92</f>
        <v>10579.409</v>
      </c>
      <c r="I87" s="31">
        <f t="shared" si="10"/>
        <v>90.207212767983876</v>
      </c>
      <c r="J87" s="163"/>
      <c r="K87" s="250"/>
      <c r="L87" s="162"/>
      <c r="M87" s="162"/>
      <c r="N87" s="162"/>
      <c r="O87" s="169"/>
      <c r="P87" s="169"/>
      <c r="Q87" s="163"/>
      <c r="R87" s="163"/>
      <c r="S87" s="145"/>
      <c r="T87" s="145"/>
    </row>
    <row r="88" spans="1:27" ht="22.5" customHeight="1" thickBot="1">
      <c r="A88" s="181"/>
      <c r="B88" s="178" t="s">
        <v>58</v>
      </c>
      <c r="C88" s="177"/>
      <c r="D88" s="74" t="s">
        <v>21</v>
      </c>
      <c r="E88" s="38">
        <f>E89+E90</f>
        <v>13986.887000000001</v>
      </c>
      <c r="F88" s="38">
        <f>F89+F90</f>
        <v>13986.887000000001</v>
      </c>
      <c r="G88" s="41">
        <f t="shared" si="9"/>
        <v>0</v>
      </c>
      <c r="H88" s="38">
        <f>H89+H90</f>
        <v>13878.218999999999</v>
      </c>
      <c r="I88" s="76">
        <f t="shared" si="10"/>
        <v>99.223072296215719</v>
      </c>
      <c r="J88" s="142">
        <v>3</v>
      </c>
      <c r="K88" s="142" t="s">
        <v>129</v>
      </c>
      <c r="L88" s="142">
        <v>67</v>
      </c>
      <c r="M88" s="142">
        <v>1</v>
      </c>
      <c r="N88" s="142">
        <v>1</v>
      </c>
      <c r="O88" s="153">
        <v>8</v>
      </c>
      <c r="P88" s="153">
        <v>7</v>
      </c>
      <c r="Q88" s="142">
        <v>7</v>
      </c>
      <c r="R88" s="142">
        <v>5</v>
      </c>
      <c r="S88" s="145"/>
      <c r="T88" s="145"/>
    </row>
    <row r="89" spans="1:27" ht="23.25" customHeight="1" thickBot="1">
      <c r="A89" s="181"/>
      <c r="B89" s="179"/>
      <c r="C89" s="177"/>
      <c r="D89" s="73" t="s">
        <v>9</v>
      </c>
      <c r="E89" s="26">
        <v>4750</v>
      </c>
      <c r="F89" s="49">
        <v>4750</v>
      </c>
      <c r="G89" s="41">
        <f t="shared" si="9"/>
        <v>0</v>
      </c>
      <c r="H89" s="26">
        <v>4750</v>
      </c>
      <c r="I89" s="76">
        <f t="shared" si="10"/>
        <v>100</v>
      </c>
      <c r="J89" s="145"/>
      <c r="K89" s="145"/>
      <c r="L89" s="145"/>
      <c r="M89" s="145"/>
      <c r="N89" s="145"/>
      <c r="O89" s="203"/>
      <c r="P89" s="203"/>
      <c r="Q89" s="145"/>
      <c r="R89" s="145"/>
      <c r="S89" s="145"/>
      <c r="T89" s="145"/>
    </row>
    <row r="90" spans="1:27" ht="23.25" customHeight="1" thickBot="1">
      <c r="A90" s="181"/>
      <c r="B90" s="179"/>
      <c r="C90" s="177"/>
      <c r="D90" s="74" t="s">
        <v>10</v>
      </c>
      <c r="E90" s="26">
        <v>9236.8870000000006</v>
      </c>
      <c r="F90" s="75">
        <v>9236.8870000000006</v>
      </c>
      <c r="G90" s="41">
        <f t="shared" si="9"/>
        <v>0</v>
      </c>
      <c r="H90" s="26">
        <v>9128.2189999999991</v>
      </c>
      <c r="I90" s="76">
        <f t="shared" si="10"/>
        <v>98.823543039987371</v>
      </c>
      <c r="J90" s="145"/>
      <c r="K90" s="168"/>
      <c r="L90" s="145"/>
      <c r="M90" s="145"/>
      <c r="N90" s="145"/>
      <c r="O90" s="203"/>
      <c r="P90" s="203"/>
      <c r="Q90" s="145"/>
      <c r="R90" s="145"/>
      <c r="S90" s="145"/>
      <c r="T90" s="145"/>
    </row>
    <row r="91" spans="1:27" ht="33" customHeight="1" thickBot="1">
      <c r="A91" s="181"/>
      <c r="B91" s="178" t="s">
        <v>59</v>
      </c>
      <c r="C91" s="177"/>
      <c r="D91" s="39" t="s">
        <v>21</v>
      </c>
      <c r="E91" s="77">
        <f>E92</f>
        <v>2491.0100000000002</v>
      </c>
      <c r="F91" s="38">
        <f>F92</f>
        <v>2491.0100000000002</v>
      </c>
      <c r="G91" s="41">
        <f t="shared" si="9"/>
        <v>0</v>
      </c>
      <c r="H91" s="77">
        <f>H92</f>
        <v>1451.19</v>
      </c>
      <c r="I91" s="31">
        <f t="shared" si="10"/>
        <v>58.2570925046467</v>
      </c>
      <c r="J91" s="142">
        <v>2</v>
      </c>
      <c r="K91" s="164">
        <v>2</v>
      </c>
      <c r="L91" s="164">
        <v>100</v>
      </c>
      <c r="M91" s="164">
        <v>1</v>
      </c>
      <c r="N91" s="164">
        <v>1</v>
      </c>
      <c r="O91" s="153">
        <v>6</v>
      </c>
      <c r="P91" s="153">
        <v>5</v>
      </c>
      <c r="Q91" s="142">
        <v>2</v>
      </c>
      <c r="R91" s="142">
        <v>2</v>
      </c>
      <c r="S91" s="145"/>
      <c r="T91" s="145"/>
    </row>
    <row r="92" spans="1:27" ht="34.5" customHeight="1" thickBot="1">
      <c r="A92" s="181"/>
      <c r="B92" s="179"/>
      <c r="C92" s="177"/>
      <c r="D92" s="27" t="s">
        <v>10</v>
      </c>
      <c r="E92" s="26">
        <v>2491.0100000000002</v>
      </c>
      <c r="F92" s="26">
        <v>2491.0100000000002</v>
      </c>
      <c r="G92" s="41">
        <f t="shared" si="9"/>
        <v>0</v>
      </c>
      <c r="H92" s="26">
        <v>1451.19</v>
      </c>
      <c r="I92" s="65">
        <f t="shared" si="10"/>
        <v>58.2570925046467</v>
      </c>
      <c r="J92" s="145"/>
      <c r="K92" s="172"/>
      <c r="L92" s="165"/>
      <c r="M92" s="165"/>
      <c r="N92" s="165"/>
      <c r="O92" s="203"/>
      <c r="P92" s="203"/>
      <c r="Q92" s="145"/>
      <c r="R92" s="145"/>
      <c r="S92" s="146"/>
      <c r="T92" s="145"/>
    </row>
    <row r="93" spans="1:27" ht="26.25" customHeight="1" thickBot="1">
      <c r="A93" s="180">
        <v>11</v>
      </c>
      <c r="B93" s="174" t="s">
        <v>60</v>
      </c>
      <c r="C93" s="176" t="s">
        <v>103</v>
      </c>
      <c r="D93" s="39" t="s">
        <v>21</v>
      </c>
      <c r="E93" s="28">
        <f>E96+E99+E101</f>
        <v>355.4</v>
      </c>
      <c r="F93" s="28">
        <f>F96+F99+F101</f>
        <v>355.40199999999999</v>
      </c>
      <c r="G93" s="31">
        <f t="shared" si="9"/>
        <v>2.0000000000095497E-3</v>
      </c>
      <c r="H93" s="28">
        <f>H96+H99+H101</f>
        <v>355.40199999999999</v>
      </c>
      <c r="I93" s="31">
        <f t="shared" si="10"/>
        <v>100</v>
      </c>
      <c r="J93" s="147">
        <v>4</v>
      </c>
      <c r="K93" s="147" t="s">
        <v>116</v>
      </c>
      <c r="L93" s="147">
        <v>75</v>
      </c>
      <c r="M93" s="147">
        <f>M96+M99+M101</f>
        <v>8</v>
      </c>
      <c r="N93" s="147">
        <f t="shared" ref="N93:R93" si="18">N96+N99+N101</f>
        <v>7</v>
      </c>
      <c r="O93" s="156">
        <f t="shared" si="18"/>
        <v>56</v>
      </c>
      <c r="P93" s="156">
        <f t="shared" si="18"/>
        <v>55</v>
      </c>
      <c r="Q93" s="147">
        <f t="shared" si="18"/>
        <v>8</v>
      </c>
      <c r="R93" s="147">
        <f t="shared" si="18"/>
        <v>8</v>
      </c>
      <c r="S93" s="142" t="s">
        <v>77</v>
      </c>
      <c r="T93" s="142" t="s">
        <v>78</v>
      </c>
      <c r="V93" s="109">
        <f>E94+E95</f>
        <v>355.4</v>
      </c>
      <c r="W93" s="110">
        <f>F94+F95</f>
        <v>355.40199999999999</v>
      </c>
      <c r="X93" s="110">
        <f>H94+H95</f>
        <v>355.40199999999999</v>
      </c>
      <c r="Y93" s="111">
        <f>V93-E93</f>
        <v>0</v>
      </c>
      <c r="Z93" s="111">
        <f>W93-F93</f>
        <v>0</v>
      </c>
      <c r="AA93" s="111">
        <f>X93-H93</f>
        <v>0</v>
      </c>
    </row>
    <row r="94" spans="1:27" ht="26.25" customHeight="1" thickBot="1">
      <c r="A94" s="181"/>
      <c r="B94" s="175"/>
      <c r="C94" s="177"/>
      <c r="D94" s="73" t="s">
        <v>9</v>
      </c>
      <c r="E94" s="28">
        <f>E97</f>
        <v>292.2</v>
      </c>
      <c r="F94" s="28">
        <f>F97</f>
        <v>292.2</v>
      </c>
      <c r="G94" s="31">
        <f t="shared" si="9"/>
        <v>0</v>
      </c>
      <c r="H94" s="28">
        <f>H97</f>
        <v>292.2</v>
      </c>
      <c r="I94" s="31">
        <f t="shared" si="10"/>
        <v>100</v>
      </c>
      <c r="J94" s="163"/>
      <c r="K94" s="163"/>
      <c r="L94" s="163"/>
      <c r="M94" s="163"/>
      <c r="N94" s="163"/>
      <c r="O94" s="169"/>
      <c r="P94" s="169"/>
      <c r="Q94" s="163"/>
      <c r="R94" s="163"/>
      <c r="S94" s="145"/>
      <c r="T94" s="145"/>
    </row>
    <row r="95" spans="1:27" ht="25.5" customHeight="1" thickBot="1">
      <c r="A95" s="181"/>
      <c r="B95" s="175"/>
      <c r="C95" s="177"/>
      <c r="D95" s="27" t="s">
        <v>10</v>
      </c>
      <c r="E95" s="28">
        <f>E98+E100+E102</f>
        <v>63.2</v>
      </c>
      <c r="F95" s="28">
        <f>F98+F100+F102</f>
        <v>63.201999999999998</v>
      </c>
      <c r="G95" s="31">
        <f t="shared" si="9"/>
        <v>1.9999999999953388E-3</v>
      </c>
      <c r="H95" s="28">
        <f>H98+H100+H102</f>
        <v>63.201999999999998</v>
      </c>
      <c r="I95" s="31">
        <f t="shared" si="10"/>
        <v>100</v>
      </c>
      <c r="J95" s="163"/>
      <c r="K95" s="168"/>
      <c r="L95" s="163"/>
      <c r="M95" s="163"/>
      <c r="N95" s="163"/>
      <c r="O95" s="169"/>
      <c r="P95" s="169"/>
      <c r="Q95" s="163"/>
      <c r="R95" s="163"/>
      <c r="S95" s="145"/>
      <c r="T95" s="145"/>
    </row>
    <row r="96" spans="1:27" ht="26.25" customHeight="1" thickBot="1">
      <c r="A96" s="181"/>
      <c r="B96" s="178" t="s">
        <v>36</v>
      </c>
      <c r="C96" s="177"/>
      <c r="D96" s="39" t="s">
        <v>21</v>
      </c>
      <c r="E96" s="29">
        <f>E97+E98</f>
        <v>320.39999999999998</v>
      </c>
      <c r="F96" s="29">
        <f>F97+F98</f>
        <v>320.40199999999999</v>
      </c>
      <c r="G96" s="31">
        <f t="shared" si="9"/>
        <v>2.0000000000095497E-3</v>
      </c>
      <c r="H96" s="29">
        <f>H97+H98</f>
        <v>320.40199999999999</v>
      </c>
      <c r="I96" s="31">
        <v>0</v>
      </c>
      <c r="J96" s="142">
        <v>1</v>
      </c>
      <c r="K96" s="142">
        <v>1</v>
      </c>
      <c r="L96" s="142">
        <v>100</v>
      </c>
      <c r="M96" s="142">
        <v>2</v>
      </c>
      <c r="N96" s="142">
        <v>2</v>
      </c>
      <c r="O96" s="153">
        <v>2</v>
      </c>
      <c r="P96" s="153">
        <v>2</v>
      </c>
      <c r="Q96" s="142">
        <v>2</v>
      </c>
      <c r="R96" s="142">
        <v>2</v>
      </c>
      <c r="S96" s="145"/>
      <c r="T96" s="145"/>
    </row>
    <row r="97" spans="1:27" ht="24.75" customHeight="1" thickBot="1">
      <c r="A97" s="181"/>
      <c r="B97" s="179"/>
      <c r="C97" s="177"/>
      <c r="D97" s="73" t="s">
        <v>9</v>
      </c>
      <c r="E97" s="26">
        <v>292.2</v>
      </c>
      <c r="F97" s="26">
        <v>292.2</v>
      </c>
      <c r="G97" s="78">
        <f t="shared" si="9"/>
        <v>0</v>
      </c>
      <c r="H97" s="26">
        <v>292.2</v>
      </c>
      <c r="I97" s="76">
        <v>0</v>
      </c>
      <c r="J97" s="145"/>
      <c r="K97" s="145"/>
      <c r="L97" s="145"/>
      <c r="M97" s="145"/>
      <c r="N97" s="145"/>
      <c r="O97" s="203"/>
      <c r="P97" s="203"/>
      <c r="Q97" s="145"/>
      <c r="R97" s="145"/>
      <c r="S97" s="145"/>
      <c r="T97" s="145"/>
    </row>
    <row r="98" spans="1:27" ht="24.75" customHeight="1" thickBot="1">
      <c r="A98" s="181"/>
      <c r="B98" s="179"/>
      <c r="C98" s="177"/>
      <c r="D98" s="27" t="s">
        <v>10</v>
      </c>
      <c r="E98" s="26">
        <v>28.2</v>
      </c>
      <c r="F98" s="26">
        <v>28.202000000000002</v>
      </c>
      <c r="G98" s="31">
        <f t="shared" si="9"/>
        <v>2.0000000000024443E-3</v>
      </c>
      <c r="H98" s="52">
        <v>28.202000000000002</v>
      </c>
      <c r="I98" s="31">
        <v>0</v>
      </c>
      <c r="J98" s="145"/>
      <c r="K98" s="168"/>
      <c r="L98" s="145"/>
      <c r="M98" s="168"/>
      <c r="N98" s="168"/>
      <c r="O98" s="203"/>
      <c r="P98" s="203"/>
      <c r="Q98" s="145"/>
      <c r="R98" s="145"/>
      <c r="S98" s="145"/>
      <c r="T98" s="145"/>
    </row>
    <row r="99" spans="1:27" ht="33.75" customHeight="1" thickBot="1">
      <c r="A99" s="248"/>
      <c r="B99" s="253" t="s">
        <v>57</v>
      </c>
      <c r="C99" s="249"/>
      <c r="D99" s="39" t="s">
        <v>21</v>
      </c>
      <c r="E99" s="29">
        <f t="shared" ref="E99:F99" si="19">E100</f>
        <v>24</v>
      </c>
      <c r="F99" s="29">
        <f t="shared" si="19"/>
        <v>24</v>
      </c>
      <c r="G99" s="31">
        <f t="shared" si="9"/>
        <v>0</v>
      </c>
      <c r="H99" s="29">
        <f>H100</f>
        <v>24</v>
      </c>
      <c r="I99" s="31">
        <v>0</v>
      </c>
      <c r="J99" s="142">
        <v>2</v>
      </c>
      <c r="K99" s="142">
        <v>2</v>
      </c>
      <c r="L99" s="142">
        <v>100</v>
      </c>
      <c r="M99" s="142">
        <v>4</v>
      </c>
      <c r="N99" s="142">
        <v>4</v>
      </c>
      <c r="O99" s="153">
        <v>48</v>
      </c>
      <c r="P99" s="153">
        <v>48</v>
      </c>
      <c r="Q99" s="164">
        <v>3</v>
      </c>
      <c r="R99" s="164">
        <v>3</v>
      </c>
      <c r="S99" s="145"/>
      <c r="T99" s="145"/>
    </row>
    <row r="100" spans="1:27" ht="38.25" customHeight="1" thickBot="1">
      <c r="A100" s="248"/>
      <c r="B100" s="254"/>
      <c r="C100" s="249"/>
      <c r="D100" s="27" t="s">
        <v>10</v>
      </c>
      <c r="E100" s="79">
        <v>24</v>
      </c>
      <c r="F100" s="79">
        <v>24</v>
      </c>
      <c r="G100" s="31">
        <f t="shared" si="9"/>
        <v>0</v>
      </c>
      <c r="H100" s="79">
        <v>24</v>
      </c>
      <c r="I100" s="31">
        <v>0</v>
      </c>
      <c r="J100" s="146"/>
      <c r="K100" s="199"/>
      <c r="L100" s="146"/>
      <c r="M100" s="199"/>
      <c r="N100" s="199"/>
      <c r="O100" s="171"/>
      <c r="P100" s="171"/>
      <c r="Q100" s="172"/>
      <c r="R100" s="172"/>
      <c r="S100" s="145"/>
      <c r="T100" s="145"/>
    </row>
    <row r="101" spans="1:27" ht="45" customHeight="1" thickBot="1">
      <c r="A101" s="181"/>
      <c r="B101" s="251" t="s">
        <v>61</v>
      </c>
      <c r="C101" s="177"/>
      <c r="D101" s="39" t="s">
        <v>21</v>
      </c>
      <c r="E101" s="29">
        <f>E102</f>
        <v>11</v>
      </c>
      <c r="F101" s="29">
        <f>F102</f>
        <v>11</v>
      </c>
      <c r="G101" s="31">
        <f t="shared" si="9"/>
        <v>0</v>
      </c>
      <c r="H101" s="29">
        <f>H102</f>
        <v>11</v>
      </c>
      <c r="I101" s="31">
        <v>0</v>
      </c>
      <c r="J101" s="142">
        <v>1</v>
      </c>
      <c r="K101" s="142" t="s">
        <v>115</v>
      </c>
      <c r="L101" s="142">
        <v>0</v>
      </c>
      <c r="M101" s="142">
        <v>2</v>
      </c>
      <c r="N101" s="142">
        <v>1</v>
      </c>
      <c r="O101" s="153">
        <v>6</v>
      </c>
      <c r="P101" s="153">
        <v>5</v>
      </c>
      <c r="Q101" s="142">
        <v>3</v>
      </c>
      <c r="R101" s="142">
        <v>3</v>
      </c>
      <c r="S101" s="145"/>
      <c r="T101" s="145"/>
    </row>
    <row r="102" spans="1:27" ht="57.75" customHeight="1" thickBot="1">
      <c r="A102" s="181"/>
      <c r="B102" s="252"/>
      <c r="C102" s="177"/>
      <c r="D102" s="27" t="s">
        <v>10</v>
      </c>
      <c r="E102" s="26">
        <v>11</v>
      </c>
      <c r="F102" s="26">
        <v>11</v>
      </c>
      <c r="G102" s="31">
        <f t="shared" si="9"/>
        <v>0</v>
      </c>
      <c r="H102" s="26">
        <v>11</v>
      </c>
      <c r="I102" s="31">
        <v>0</v>
      </c>
      <c r="J102" s="145"/>
      <c r="K102" s="146"/>
      <c r="L102" s="145"/>
      <c r="M102" s="146"/>
      <c r="N102" s="146"/>
      <c r="O102" s="203"/>
      <c r="P102" s="203"/>
      <c r="Q102" s="145"/>
      <c r="R102" s="145"/>
      <c r="S102" s="146"/>
      <c r="T102" s="145"/>
    </row>
    <row r="103" spans="1:27" ht="68.25" customHeight="1" thickBot="1">
      <c r="A103" s="255">
        <v>12</v>
      </c>
      <c r="B103" s="174" t="s">
        <v>62</v>
      </c>
      <c r="C103" s="176" t="s">
        <v>104</v>
      </c>
      <c r="D103" s="39" t="s">
        <v>21</v>
      </c>
      <c r="E103" s="28">
        <f>E104</f>
        <v>18384.539999999997</v>
      </c>
      <c r="F103" s="28">
        <f>F104</f>
        <v>18384.539999999997</v>
      </c>
      <c r="G103" s="31">
        <f t="shared" si="9"/>
        <v>0</v>
      </c>
      <c r="H103" s="28">
        <f>H104</f>
        <v>18353.987999999998</v>
      </c>
      <c r="I103" s="31">
        <f t="shared" si="10"/>
        <v>99.83381689180149</v>
      </c>
      <c r="J103" s="147">
        <v>7</v>
      </c>
      <c r="K103" s="147">
        <v>7</v>
      </c>
      <c r="L103" s="147">
        <v>100</v>
      </c>
      <c r="M103" s="161">
        <f>M105+M107</f>
        <v>3</v>
      </c>
      <c r="N103" s="161">
        <f t="shared" ref="N103:R103" si="20">N105+N107</f>
        <v>2</v>
      </c>
      <c r="O103" s="156">
        <f t="shared" si="20"/>
        <v>7</v>
      </c>
      <c r="P103" s="156">
        <f t="shared" si="20"/>
        <v>5</v>
      </c>
      <c r="Q103" s="149">
        <f t="shared" si="20"/>
        <v>7</v>
      </c>
      <c r="R103" s="149">
        <f t="shared" si="20"/>
        <v>5</v>
      </c>
      <c r="S103" s="142" t="s">
        <v>77</v>
      </c>
      <c r="T103" s="142" t="s">
        <v>8</v>
      </c>
      <c r="V103" s="109">
        <f>E104</f>
        <v>18384.539999999997</v>
      </c>
      <c r="W103" s="110">
        <f>F104</f>
        <v>18384.539999999997</v>
      </c>
      <c r="X103" s="109">
        <f>H104</f>
        <v>18353.987999999998</v>
      </c>
      <c r="Y103" s="111">
        <f>V103-E103</f>
        <v>0</v>
      </c>
      <c r="Z103" s="111">
        <f>W103-F103</f>
        <v>0</v>
      </c>
      <c r="AA103" s="111">
        <f>X103-H103</f>
        <v>0</v>
      </c>
    </row>
    <row r="104" spans="1:27" ht="66" customHeight="1" thickBot="1">
      <c r="A104" s="256"/>
      <c r="B104" s="175"/>
      <c r="C104" s="177"/>
      <c r="D104" s="27" t="s">
        <v>10</v>
      </c>
      <c r="E104" s="28">
        <f>E106+E108</f>
        <v>18384.539999999997</v>
      </c>
      <c r="F104" s="28">
        <f>F106+F108</f>
        <v>18384.539999999997</v>
      </c>
      <c r="G104" s="31">
        <f t="shared" si="9"/>
        <v>0</v>
      </c>
      <c r="H104" s="28">
        <f>H106+H108</f>
        <v>18353.987999999998</v>
      </c>
      <c r="I104" s="31">
        <f t="shared" si="10"/>
        <v>99.83381689180149</v>
      </c>
      <c r="J104" s="163"/>
      <c r="K104" s="163"/>
      <c r="L104" s="163"/>
      <c r="M104" s="162"/>
      <c r="N104" s="162"/>
      <c r="O104" s="169"/>
      <c r="P104" s="169"/>
      <c r="Q104" s="170"/>
      <c r="R104" s="170"/>
      <c r="S104" s="168"/>
      <c r="T104" s="145"/>
    </row>
    <row r="105" spans="1:27" ht="63.75" customHeight="1" thickBot="1">
      <c r="A105" s="256"/>
      <c r="B105" s="178" t="s">
        <v>63</v>
      </c>
      <c r="C105" s="177"/>
      <c r="D105" s="39" t="s">
        <v>21</v>
      </c>
      <c r="E105" s="38">
        <f>E106</f>
        <v>18095.099999999999</v>
      </c>
      <c r="F105" s="38">
        <f>F106</f>
        <v>18095.099999999999</v>
      </c>
      <c r="G105" s="31">
        <f t="shared" si="9"/>
        <v>0</v>
      </c>
      <c r="H105" s="38">
        <f>H106</f>
        <v>18080.903999999999</v>
      </c>
      <c r="I105" s="31">
        <f t="shared" si="10"/>
        <v>99.921547822338638</v>
      </c>
      <c r="J105" s="142">
        <v>1</v>
      </c>
      <c r="K105" s="142">
        <v>1</v>
      </c>
      <c r="L105" s="142">
        <v>100</v>
      </c>
      <c r="M105" s="164">
        <v>2</v>
      </c>
      <c r="N105" s="164">
        <v>2</v>
      </c>
      <c r="O105" s="153">
        <v>3</v>
      </c>
      <c r="P105" s="153">
        <v>3</v>
      </c>
      <c r="Q105" s="159">
        <v>3</v>
      </c>
      <c r="R105" s="159">
        <v>3</v>
      </c>
      <c r="S105" s="168"/>
      <c r="T105" s="145"/>
    </row>
    <row r="106" spans="1:27" ht="60" customHeight="1" thickBot="1">
      <c r="A106" s="256"/>
      <c r="B106" s="182"/>
      <c r="C106" s="177"/>
      <c r="D106" s="71" t="s">
        <v>10</v>
      </c>
      <c r="E106" s="34">
        <v>18095.099999999999</v>
      </c>
      <c r="F106" s="81">
        <v>18095.099999999999</v>
      </c>
      <c r="G106" s="31">
        <f t="shared" si="9"/>
        <v>0</v>
      </c>
      <c r="H106" s="52">
        <v>18080.903999999999</v>
      </c>
      <c r="I106" s="31">
        <f t="shared" si="10"/>
        <v>99.921547822338638</v>
      </c>
      <c r="J106" s="146"/>
      <c r="K106" s="146"/>
      <c r="L106" s="146"/>
      <c r="M106" s="172"/>
      <c r="N106" s="172"/>
      <c r="O106" s="171"/>
      <c r="P106" s="171"/>
      <c r="Q106" s="160"/>
      <c r="R106" s="160"/>
      <c r="S106" s="168"/>
      <c r="T106" s="145"/>
    </row>
    <row r="107" spans="1:27" ht="46.5" customHeight="1" thickBot="1">
      <c r="A107" s="256"/>
      <c r="B107" s="178" t="s">
        <v>64</v>
      </c>
      <c r="C107" s="177"/>
      <c r="D107" s="39" t="s">
        <v>21</v>
      </c>
      <c r="E107" s="38">
        <f>E108</f>
        <v>289.44</v>
      </c>
      <c r="F107" s="38">
        <f>F108</f>
        <v>289.44</v>
      </c>
      <c r="G107" s="31">
        <f t="shared" si="9"/>
        <v>0</v>
      </c>
      <c r="H107" s="38">
        <f>H108</f>
        <v>273.084</v>
      </c>
      <c r="I107" s="31">
        <f t="shared" si="10"/>
        <v>94.349087893864009</v>
      </c>
      <c r="J107" s="142">
        <v>2</v>
      </c>
      <c r="K107" s="142">
        <v>2</v>
      </c>
      <c r="L107" s="142">
        <v>100</v>
      </c>
      <c r="M107" s="164">
        <v>1</v>
      </c>
      <c r="N107" s="164">
        <v>0</v>
      </c>
      <c r="O107" s="153">
        <v>4</v>
      </c>
      <c r="P107" s="153">
        <v>2</v>
      </c>
      <c r="Q107" s="159">
        <v>4</v>
      </c>
      <c r="R107" s="159">
        <v>2</v>
      </c>
      <c r="S107" s="168"/>
      <c r="T107" s="145"/>
    </row>
    <row r="108" spans="1:27" ht="45.75" customHeight="1" thickBot="1">
      <c r="A108" s="256"/>
      <c r="B108" s="184"/>
      <c r="C108" s="177"/>
      <c r="D108" s="71" t="s">
        <v>10</v>
      </c>
      <c r="E108" s="80">
        <v>289.44</v>
      </c>
      <c r="F108" s="26">
        <v>289.44</v>
      </c>
      <c r="G108" s="31">
        <f t="shared" si="9"/>
        <v>0</v>
      </c>
      <c r="H108" s="52">
        <v>273.084</v>
      </c>
      <c r="I108" s="31">
        <f t="shared" si="10"/>
        <v>94.349087893864009</v>
      </c>
      <c r="J108" s="146"/>
      <c r="K108" s="146"/>
      <c r="L108" s="146"/>
      <c r="M108" s="172"/>
      <c r="N108" s="172"/>
      <c r="O108" s="171"/>
      <c r="P108" s="171"/>
      <c r="Q108" s="160"/>
      <c r="R108" s="160"/>
      <c r="S108" s="168"/>
      <c r="T108" s="145"/>
    </row>
    <row r="109" spans="1:27" ht="48" customHeight="1" thickBot="1">
      <c r="A109" s="180">
        <v>13</v>
      </c>
      <c r="B109" s="174" t="s">
        <v>65</v>
      </c>
      <c r="C109" s="176" t="s">
        <v>135</v>
      </c>
      <c r="D109" s="39" t="s">
        <v>21</v>
      </c>
      <c r="E109" s="28">
        <f>E111+E113+E115</f>
        <v>6760.1379999999999</v>
      </c>
      <c r="F109" s="28">
        <f>F111+F113+F115</f>
        <v>6760.1379999999999</v>
      </c>
      <c r="G109" s="31">
        <f t="shared" si="9"/>
        <v>0</v>
      </c>
      <c r="H109" s="28">
        <f>H111+H113+H115</f>
        <v>6716.3229999999994</v>
      </c>
      <c r="I109" s="31">
        <f t="shared" si="10"/>
        <v>99.351862343638544</v>
      </c>
      <c r="J109" s="147">
        <v>9</v>
      </c>
      <c r="K109" s="147">
        <v>9</v>
      </c>
      <c r="L109" s="147">
        <v>100</v>
      </c>
      <c r="M109" s="147">
        <f>M111+M113+M115</f>
        <v>7</v>
      </c>
      <c r="N109" s="147">
        <f t="shared" ref="N109:R109" si="21">N111+N113+N115</f>
        <v>7</v>
      </c>
      <c r="O109" s="156">
        <f t="shared" si="21"/>
        <v>7</v>
      </c>
      <c r="P109" s="156">
        <f t="shared" si="21"/>
        <v>7</v>
      </c>
      <c r="Q109" s="147">
        <f t="shared" si="21"/>
        <v>8</v>
      </c>
      <c r="R109" s="147">
        <f t="shared" si="21"/>
        <v>8</v>
      </c>
      <c r="S109" s="142" t="s">
        <v>77</v>
      </c>
      <c r="T109" s="142" t="s">
        <v>8</v>
      </c>
      <c r="V109" s="109">
        <f>E110</f>
        <v>6760.1379999999999</v>
      </c>
      <c r="W109" s="110">
        <f>F110</f>
        <v>6760.1379999999999</v>
      </c>
      <c r="X109" s="109">
        <f>H110</f>
        <v>6716.3229999999994</v>
      </c>
      <c r="Y109" s="111">
        <f>V109-E109</f>
        <v>0</v>
      </c>
      <c r="Z109" s="111">
        <f>W109-F109</f>
        <v>0</v>
      </c>
      <c r="AA109" s="111">
        <f>X109-H109</f>
        <v>0</v>
      </c>
    </row>
    <row r="110" spans="1:27" ht="49.5" customHeight="1" thickBot="1">
      <c r="A110" s="181"/>
      <c r="B110" s="175"/>
      <c r="C110" s="177"/>
      <c r="D110" s="27" t="s">
        <v>10</v>
      </c>
      <c r="E110" s="28">
        <f>E112+E114+E116</f>
        <v>6760.1379999999999</v>
      </c>
      <c r="F110" s="28">
        <f>F112+F114+F116</f>
        <v>6760.1379999999999</v>
      </c>
      <c r="G110" s="31">
        <f t="shared" si="9"/>
        <v>0</v>
      </c>
      <c r="H110" s="28">
        <f>H112+H114+H116</f>
        <v>6716.3229999999994</v>
      </c>
      <c r="I110" s="31">
        <f t="shared" si="10"/>
        <v>99.351862343638544</v>
      </c>
      <c r="J110" s="163"/>
      <c r="K110" s="163"/>
      <c r="L110" s="163"/>
      <c r="M110" s="163"/>
      <c r="N110" s="163"/>
      <c r="O110" s="169"/>
      <c r="P110" s="169"/>
      <c r="Q110" s="163"/>
      <c r="R110" s="163"/>
      <c r="S110" s="145"/>
      <c r="T110" s="145"/>
    </row>
    <row r="111" spans="1:27" ht="40.5" customHeight="1" thickBot="1">
      <c r="A111" s="181"/>
      <c r="B111" s="178" t="s">
        <v>66</v>
      </c>
      <c r="C111" s="177"/>
      <c r="D111" s="39" t="s">
        <v>21</v>
      </c>
      <c r="E111" s="29">
        <f>E112</f>
        <v>1163.4880000000001</v>
      </c>
      <c r="F111" s="29">
        <f>F112</f>
        <v>1163.4880000000001</v>
      </c>
      <c r="G111" s="31">
        <f t="shared" si="9"/>
        <v>0</v>
      </c>
      <c r="H111" s="29">
        <f>H112</f>
        <v>1119.673</v>
      </c>
      <c r="I111" s="31">
        <f t="shared" si="10"/>
        <v>96.234168293957481</v>
      </c>
      <c r="J111" s="164">
        <v>3</v>
      </c>
      <c r="K111" s="164">
        <v>3</v>
      </c>
      <c r="L111" s="142">
        <v>100</v>
      </c>
      <c r="M111" s="142">
        <v>2</v>
      </c>
      <c r="N111" s="142">
        <v>2</v>
      </c>
      <c r="O111" s="153">
        <v>2</v>
      </c>
      <c r="P111" s="153">
        <v>2</v>
      </c>
      <c r="Q111" s="142">
        <v>3</v>
      </c>
      <c r="R111" s="142">
        <v>3</v>
      </c>
      <c r="S111" s="145"/>
      <c r="T111" s="145"/>
    </row>
    <row r="112" spans="1:27" ht="38.25" customHeight="1" thickBot="1">
      <c r="A112" s="181"/>
      <c r="B112" s="179"/>
      <c r="C112" s="177"/>
      <c r="D112" s="27" t="s">
        <v>10</v>
      </c>
      <c r="E112" s="37">
        <v>1163.4880000000001</v>
      </c>
      <c r="F112" s="51">
        <v>1163.4880000000001</v>
      </c>
      <c r="G112" s="31">
        <f t="shared" si="9"/>
        <v>0</v>
      </c>
      <c r="H112" s="51">
        <v>1119.673</v>
      </c>
      <c r="I112" s="31">
        <f t="shared" si="10"/>
        <v>96.234168293957481</v>
      </c>
      <c r="J112" s="165"/>
      <c r="K112" s="165"/>
      <c r="L112" s="145"/>
      <c r="M112" s="145"/>
      <c r="N112" s="145"/>
      <c r="O112" s="203"/>
      <c r="P112" s="203"/>
      <c r="Q112" s="145"/>
      <c r="R112" s="145"/>
      <c r="S112" s="145"/>
      <c r="T112" s="145"/>
      <c r="X112" s="15"/>
    </row>
    <row r="113" spans="1:27" ht="55.5" customHeight="1" thickBot="1">
      <c r="A113" s="181"/>
      <c r="B113" s="178" t="s">
        <v>67</v>
      </c>
      <c r="C113" s="177"/>
      <c r="D113" s="39" t="s">
        <v>21</v>
      </c>
      <c r="E113" s="29">
        <f>E114</f>
        <v>5596.65</v>
      </c>
      <c r="F113" s="29">
        <f>F114</f>
        <v>5596.65</v>
      </c>
      <c r="G113" s="31">
        <f t="shared" ref="G113:G152" si="22">F113-E113</f>
        <v>0</v>
      </c>
      <c r="H113" s="29">
        <f>H114</f>
        <v>5596.65</v>
      </c>
      <c r="I113" s="31">
        <f t="shared" ref="I113:I152" si="23">H113/F113*100</f>
        <v>100</v>
      </c>
      <c r="J113" s="164">
        <v>1</v>
      </c>
      <c r="K113" s="164">
        <v>1</v>
      </c>
      <c r="L113" s="142">
        <v>100</v>
      </c>
      <c r="M113" s="142">
        <v>1</v>
      </c>
      <c r="N113" s="142">
        <v>1</v>
      </c>
      <c r="O113" s="153">
        <v>1</v>
      </c>
      <c r="P113" s="153">
        <v>1</v>
      </c>
      <c r="Q113" s="142">
        <v>1</v>
      </c>
      <c r="R113" s="142">
        <v>1</v>
      </c>
      <c r="S113" s="145"/>
      <c r="T113" s="145"/>
    </row>
    <row r="114" spans="1:27" ht="59.25" customHeight="1" thickBot="1">
      <c r="A114" s="181"/>
      <c r="B114" s="179"/>
      <c r="C114" s="177"/>
      <c r="D114" s="27" t="s">
        <v>10</v>
      </c>
      <c r="E114" s="37">
        <v>5596.65</v>
      </c>
      <c r="F114" s="51">
        <v>5596.65</v>
      </c>
      <c r="G114" s="31">
        <f t="shared" si="22"/>
        <v>0</v>
      </c>
      <c r="H114" s="51">
        <v>5596.65</v>
      </c>
      <c r="I114" s="31">
        <f t="shared" si="23"/>
        <v>100</v>
      </c>
      <c r="J114" s="165"/>
      <c r="K114" s="165"/>
      <c r="L114" s="145"/>
      <c r="M114" s="145"/>
      <c r="N114" s="145"/>
      <c r="O114" s="203"/>
      <c r="P114" s="203"/>
      <c r="Q114" s="145"/>
      <c r="R114" s="145"/>
      <c r="S114" s="145"/>
      <c r="T114" s="145"/>
    </row>
    <row r="115" spans="1:27" ht="31.5" customHeight="1" thickBot="1">
      <c r="A115" s="181"/>
      <c r="B115" s="178" t="s">
        <v>68</v>
      </c>
      <c r="C115" s="177"/>
      <c r="D115" s="39" t="s">
        <v>21</v>
      </c>
      <c r="E115" s="29">
        <f>E116</f>
        <v>0</v>
      </c>
      <c r="F115" s="29">
        <f>F116</f>
        <v>0</v>
      </c>
      <c r="G115" s="31">
        <f t="shared" si="22"/>
        <v>0</v>
      </c>
      <c r="H115" s="29">
        <f>H116</f>
        <v>0</v>
      </c>
      <c r="I115" s="31">
        <v>0</v>
      </c>
      <c r="J115" s="164">
        <v>4</v>
      </c>
      <c r="K115" s="164">
        <v>4</v>
      </c>
      <c r="L115" s="142">
        <v>100</v>
      </c>
      <c r="M115" s="142">
        <v>4</v>
      </c>
      <c r="N115" s="142">
        <v>4</v>
      </c>
      <c r="O115" s="153">
        <v>4</v>
      </c>
      <c r="P115" s="153">
        <v>4</v>
      </c>
      <c r="Q115" s="142">
        <v>4</v>
      </c>
      <c r="R115" s="142">
        <v>4</v>
      </c>
      <c r="S115" s="145"/>
      <c r="T115" s="145"/>
    </row>
    <row r="116" spans="1:27" ht="36.75" customHeight="1" thickBot="1">
      <c r="A116" s="267"/>
      <c r="B116" s="184"/>
      <c r="C116" s="219"/>
      <c r="D116" s="71" t="s">
        <v>10</v>
      </c>
      <c r="E116" s="82">
        <v>0</v>
      </c>
      <c r="F116" s="55">
        <v>0</v>
      </c>
      <c r="G116" s="31">
        <f t="shared" si="22"/>
        <v>0</v>
      </c>
      <c r="H116" s="55">
        <v>0</v>
      </c>
      <c r="I116" s="31">
        <v>0</v>
      </c>
      <c r="J116" s="172"/>
      <c r="K116" s="172"/>
      <c r="L116" s="146"/>
      <c r="M116" s="146"/>
      <c r="N116" s="146"/>
      <c r="O116" s="171"/>
      <c r="P116" s="171"/>
      <c r="Q116" s="146"/>
      <c r="R116" s="146"/>
      <c r="S116" s="146"/>
      <c r="T116" s="146"/>
    </row>
    <row r="117" spans="1:27" ht="42.75" customHeight="1" thickBot="1">
      <c r="A117" s="180">
        <v>14</v>
      </c>
      <c r="B117" s="174" t="s">
        <v>69</v>
      </c>
      <c r="C117" s="176" t="s">
        <v>105</v>
      </c>
      <c r="D117" s="39" t="s">
        <v>21</v>
      </c>
      <c r="E117" s="28">
        <f>E119</f>
        <v>2.6</v>
      </c>
      <c r="F117" s="28">
        <f>F119</f>
        <v>2.6</v>
      </c>
      <c r="G117" s="30">
        <f t="shared" si="22"/>
        <v>0</v>
      </c>
      <c r="H117" s="28">
        <f>H119</f>
        <v>2.6</v>
      </c>
      <c r="I117" s="31">
        <f t="shared" ref="I117:I120" si="24">H117/F117*100</f>
        <v>100</v>
      </c>
      <c r="J117" s="147">
        <f t="shared" ref="J117:Q117" si="25">J119</f>
        <v>3</v>
      </c>
      <c r="K117" s="149" t="str">
        <f>K119</f>
        <v xml:space="preserve">1
(1 показатель  выполнен- 83 %, 1 на 26%) </v>
      </c>
      <c r="L117" s="147">
        <f t="shared" si="25"/>
        <v>33</v>
      </c>
      <c r="M117" s="147">
        <f t="shared" si="25"/>
        <v>1</v>
      </c>
      <c r="N117" s="161">
        <f t="shared" si="25"/>
        <v>1</v>
      </c>
      <c r="O117" s="156">
        <f t="shared" si="25"/>
        <v>10</v>
      </c>
      <c r="P117" s="156">
        <f t="shared" si="25"/>
        <v>10</v>
      </c>
      <c r="Q117" s="147">
        <f t="shared" si="25"/>
        <v>5</v>
      </c>
      <c r="R117" s="147">
        <f>R119</f>
        <v>5</v>
      </c>
      <c r="S117" s="159" t="s">
        <v>114</v>
      </c>
      <c r="T117" s="142" t="s">
        <v>8</v>
      </c>
      <c r="V117" s="109">
        <f>E118</f>
        <v>2.6</v>
      </c>
      <c r="W117" s="110">
        <f>F118</f>
        <v>2.6</v>
      </c>
      <c r="X117" s="109">
        <f>H118</f>
        <v>2.6</v>
      </c>
      <c r="Y117" s="111">
        <f>V117-E117</f>
        <v>0</v>
      </c>
      <c r="Z117" s="111">
        <f>W117-F117</f>
        <v>0</v>
      </c>
      <c r="AA117" s="111">
        <f>X117-H117</f>
        <v>0</v>
      </c>
    </row>
    <row r="118" spans="1:27" ht="46.5" customHeight="1" thickBot="1">
      <c r="A118" s="181"/>
      <c r="B118" s="175"/>
      <c r="C118" s="177"/>
      <c r="D118" s="27" t="s">
        <v>10</v>
      </c>
      <c r="E118" s="28">
        <f>E120</f>
        <v>2.6</v>
      </c>
      <c r="F118" s="28">
        <f>F120</f>
        <v>2.6</v>
      </c>
      <c r="G118" s="30">
        <f t="shared" si="22"/>
        <v>0</v>
      </c>
      <c r="H118" s="28">
        <f>H120</f>
        <v>2.6</v>
      </c>
      <c r="I118" s="31">
        <f t="shared" si="24"/>
        <v>100</v>
      </c>
      <c r="J118" s="163"/>
      <c r="K118" s="150"/>
      <c r="L118" s="163"/>
      <c r="M118" s="163"/>
      <c r="N118" s="162"/>
      <c r="O118" s="169"/>
      <c r="P118" s="169"/>
      <c r="Q118" s="163"/>
      <c r="R118" s="163"/>
      <c r="S118" s="201"/>
      <c r="T118" s="145"/>
      <c r="V118" s="105"/>
      <c r="W118" s="105"/>
      <c r="X118" s="105"/>
      <c r="Y118" s="105"/>
      <c r="Z118" s="105"/>
      <c r="AA118" s="105"/>
    </row>
    <row r="119" spans="1:27" ht="40.5" customHeight="1" thickBot="1">
      <c r="A119" s="181"/>
      <c r="B119" s="178" t="s">
        <v>70</v>
      </c>
      <c r="C119" s="177"/>
      <c r="D119" s="39" t="s">
        <v>21</v>
      </c>
      <c r="E119" s="29">
        <f>E120</f>
        <v>2.6</v>
      </c>
      <c r="F119" s="29">
        <f>F120</f>
        <v>2.6</v>
      </c>
      <c r="G119" s="30">
        <f t="shared" si="22"/>
        <v>0</v>
      </c>
      <c r="H119" s="29">
        <f>H120</f>
        <v>2.6</v>
      </c>
      <c r="I119" s="31">
        <f t="shared" si="24"/>
        <v>100</v>
      </c>
      <c r="J119" s="142">
        <v>3</v>
      </c>
      <c r="K119" s="159" t="s">
        <v>113</v>
      </c>
      <c r="L119" s="142">
        <v>33</v>
      </c>
      <c r="M119" s="142">
        <v>1</v>
      </c>
      <c r="N119" s="164">
        <v>1</v>
      </c>
      <c r="O119" s="153">
        <v>10</v>
      </c>
      <c r="P119" s="153">
        <v>10</v>
      </c>
      <c r="Q119" s="142">
        <v>5</v>
      </c>
      <c r="R119" s="142">
        <v>5</v>
      </c>
      <c r="S119" s="201"/>
      <c r="T119" s="145"/>
      <c r="V119" s="105"/>
      <c r="W119" s="105"/>
      <c r="X119" s="105"/>
      <c r="Y119" s="105"/>
      <c r="Z119" s="105"/>
      <c r="AA119" s="105"/>
    </row>
    <row r="120" spans="1:27" ht="30.75" customHeight="1" thickBot="1">
      <c r="A120" s="181"/>
      <c r="B120" s="179"/>
      <c r="C120" s="177"/>
      <c r="D120" s="27" t="s">
        <v>10</v>
      </c>
      <c r="E120" s="26">
        <v>2.6</v>
      </c>
      <c r="F120" s="26">
        <v>2.6</v>
      </c>
      <c r="G120" s="30">
        <f t="shared" si="22"/>
        <v>0</v>
      </c>
      <c r="H120" s="26">
        <v>2.6</v>
      </c>
      <c r="I120" s="31">
        <f t="shared" si="24"/>
        <v>100</v>
      </c>
      <c r="J120" s="145"/>
      <c r="K120" s="160"/>
      <c r="L120" s="145"/>
      <c r="M120" s="145"/>
      <c r="N120" s="165"/>
      <c r="O120" s="203"/>
      <c r="P120" s="203"/>
      <c r="Q120" s="145"/>
      <c r="R120" s="145"/>
      <c r="S120" s="201"/>
      <c r="T120" s="145"/>
      <c r="V120" s="105"/>
      <c r="W120" s="105"/>
      <c r="X120" s="105"/>
      <c r="Y120" s="105"/>
      <c r="Z120" s="105"/>
      <c r="AA120" s="105"/>
    </row>
    <row r="121" spans="1:27" ht="21.75" customHeight="1" thickBot="1">
      <c r="A121" s="180">
        <v>15</v>
      </c>
      <c r="B121" s="174" t="s">
        <v>71</v>
      </c>
      <c r="C121" s="176" t="s">
        <v>106</v>
      </c>
      <c r="D121" s="39" t="s">
        <v>21</v>
      </c>
      <c r="E121" s="28">
        <f>E124+E126</f>
        <v>408.69599999999997</v>
      </c>
      <c r="F121" s="28">
        <f>F124+F126</f>
        <v>408.69599999999997</v>
      </c>
      <c r="G121" s="31">
        <f t="shared" si="22"/>
        <v>0</v>
      </c>
      <c r="H121" s="28">
        <f>H124+H126</f>
        <v>408</v>
      </c>
      <c r="I121" s="31">
        <f t="shared" si="23"/>
        <v>99.829702272593821</v>
      </c>
      <c r="J121" s="147">
        <v>6</v>
      </c>
      <c r="K121" s="147" t="s">
        <v>121</v>
      </c>
      <c r="L121" s="147">
        <v>83.3</v>
      </c>
      <c r="M121" s="147">
        <f>M124+M126</f>
        <v>3</v>
      </c>
      <c r="N121" s="147">
        <f t="shared" ref="N121:R121" si="26">N124+N126</f>
        <v>3</v>
      </c>
      <c r="O121" s="156">
        <f t="shared" si="26"/>
        <v>3</v>
      </c>
      <c r="P121" s="156">
        <f t="shared" si="26"/>
        <v>3</v>
      </c>
      <c r="Q121" s="161">
        <f t="shared" si="26"/>
        <v>3</v>
      </c>
      <c r="R121" s="161">
        <f t="shared" si="26"/>
        <v>3</v>
      </c>
      <c r="S121" s="142" t="s">
        <v>77</v>
      </c>
      <c r="T121" s="142" t="s">
        <v>8</v>
      </c>
      <c r="V121" s="109">
        <f>E122+E123</f>
        <v>408.69599999999997</v>
      </c>
      <c r="W121" s="110">
        <f>F122+F123</f>
        <v>408.69599999999997</v>
      </c>
      <c r="X121" s="109">
        <f>H122+H123</f>
        <v>408</v>
      </c>
      <c r="Y121" s="111">
        <f>V121-E121</f>
        <v>0</v>
      </c>
      <c r="Z121" s="111">
        <f>W121-F121</f>
        <v>0</v>
      </c>
      <c r="AA121" s="111">
        <f>X121-H121</f>
        <v>0</v>
      </c>
    </row>
    <row r="122" spans="1:27" ht="22.5" customHeight="1" thickBot="1">
      <c r="A122" s="181"/>
      <c r="B122" s="175"/>
      <c r="C122" s="177"/>
      <c r="D122" s="39" t="s">
        <v>9</v>
      </c>
      <c r="E122" s="28">
        <f>E127</f>
        <v>292.2</v>
      </c>
      <c r="F122" s="28">
        <f>F127</f>
        <v>292.2</v>
      </c>
      <c r="G122" s="31">
        <f t="shared" si="22"/>
        <v>0</v>
      </c>
      <c r="H122" s="28">
        <f>H127</f>
        <v>292.2</v>
      </c>
      <c r="I122" s="31">
        <f t="shared" si="23"/>
        <v>100</v>
      </c>
      <c r="J122" s="163"/>
      <c r="K122" s="163"/>
      <c r="L122" s="163"/>
      <c r="M122" s="163"/>
      <c r="N122" s="163"/>
      <c r="O122" s="169"/>
      <c r="P122" s="169"/>
      <c r="Q122" s="162"/>
      <c r="R122" s="162"/>
      <c r="S122" s="145"/>
      <c r="T122" s="145"/>
      <c r="V122" s="105"/>
      <c r="W122" s="105"/>
      <c r="X122" s="105"/>
      <c r="Y122" s="105"/>
      <c r="Z122" s="105"/>
      <c r="AA122" s="105"/>
    </row>
    <row r="123" spans="1:27" ht="21.75" customHeight="1" thickBot="1">
      <c r="A123" s="181"/>
      <c r="B123" s="175"/>
      <c r="C123" s="177"/>
      <c r="D123" s="27" t="s">
        <v>10</v>
      </c>
      <c r="E123" s="28">
        <f>E125</f>
        <v>116.496</v>
      </c>
      <c r="F123" s="28">
        <f>F125</f>
        <v>116.496</v>
      </c>
      <c r="G123" s="31">
        <f t="shared" si="22"/>
        <v>0</v>
      </c>
      <c r="H123" s="28">
        <f>H125</f>
        <v>115.8</v>
      </c>
      <c r="I123" s="31">
        <f t="shared" si="23"/>
        <v>99.402554594149166</v>
      </c>
      <c r="J123" s="163"/>
      <c r="K123" s="238"/>
      <c r="L123" s="163"/>
      <c r="M123" s="163"/>
      <c r="N123" s="163"/>
      <c r="O123" s="262"/>
      <c r="P123" s="262"/>
      <c r="Q123" s="162"/>
      <c r="R123" s="162"/>
      <c r="S123" s="145"/>
      <c r="T123" s="145"/>
      <c r="AA123" s="16"/>
    </row>
    <row r="124" spans="1:27" ht="32.25" customHeight="1" thickBot="1">
      <c r="A124" s="181"/>
      <c r="B124" s="178" t="s">
        <v>74</v>
      </c>
      <c r="C124" s="177"/>
      <c r="D124" s="39" t="s">
        <v>21</v>
      </c>
      <c r="E124" s="29">
        <f>E125</f>
        <v>116.496</v>
      </c>
      <c r="F124" s="29">
        <f>F125</f>
        <v>116.496</v>
      </c>
      <c r="G124" s="31">
        <f t="shared" si="22"/>
        <v>0</v>
      </c>
      <c r="H124" s="29">
        <f>H125</f>
        <v>115.8</v>
      </c>
      <c r="I124" s="31">
        <f t="shared" si="23"/>
        <v>99.402554594149166</v>
      </c>
      <c r="J124" s="142">
        <v>1</v>
      </c>
      <c r="K124" s="142">
        <v>1</v>
      </c>
      <c r="L124" s="142">
        <v>100</v>
      </c>
      <c r="M124" s="142">
        <v>1</v>
      </c>
      <c r="N124" s="142">
        <v>1</v>
      </c>
      <c r="O124" s="153">
        <v>1</v>
      </c>
      <c r="P124" s="153">
        <v>1</v>
      </c>
      <c r="Q124" s="164">
        <v>1</v>
      </c>
      <c r="R124" s="164">
        <v>1</v>
      </c>
      <c r="S124" s="145"/>
      <c r="T124" s="145"/>
    </row>
    <row r="125" spans="1:27" ht="35.25" customHeight="1" thickBot="1">
      <c r="A125" s="181"/>
      <c r="B125" s="179"/>
      <c r="C125" s="177"/>
      <c r="D125" s="27" t="s">
        <v>10</v>
      </c>
      <c r="E125" s="26">
        <v>116.496</v>
      </c>
      <c r="F125" s="26">
        <v>116.496</v>
      </c>
      <c r="G125" s="31">
        <f t="shared" si="22"/>
        <v>0</v>
      </c>
      <c r="H125" s="26">
        <v>115.8</v>
      </c>
      <c r="I125" s="31">
        <f t="shared" si="23"/>
        <v>99.402554594149166</v>
      </c>
      <c r="J125" s="145"/>
      <c r="K125" s="238"/>
      <c r="L125" s="145"/>
      <c r="M125" s="145"/>
      <c r="N125" s="145"/>
      <c r="O125" s="171"/>
      <c r="P125" s="171"/>
      <c r="Q125" s="165"/>
      <c r="R125" s="165"/>
      <c r="S125" s="145"/>
      <c r="T125" s="145"/>
    </row>
    <row r="126" spans="1:27" ht="23.25" thickBot="1">
      <c r="A126" s="181"/>
      <c r="B126" s="178" t="s">
        <v>75</v>
      </c>
      <c r="C126" s="177"/>
      <c r="D126" s="27" t="s">
        <v>21</v>
      </c>
      <c r="E126" s="29">
        <f>E127</f>
        <v>292.2</v>
      </c>
      <c r="F126" s="29">
        <f>F127</f>
        <v>292.2</v>
      </c>
      <c r="G126" s="31">
        <f t="shared" si="22"/>
        <v>0</v>
      </c>
      <c r="H126" s="29">
        <f>H127</f>
        <v>292.2</v>
      </c>
      <c r="I126" s="31">
        <f t="shared" si="23"/>
        <v>100</v>
      </c>
      <c r="J126" s="142">
        <v>3</v>
      </c>
      <c r="K126" s="142" t="s">
        <v>120</v>
      </c>
      <c r="L126" s="142">
        <v>66.7</v>
      </c>
      <c r="M126" s="142">
        <v>2</v>
      </c>
      <c r="N126" s="142">
        <v>2</v>
      </c>
      <c r="O126" s="153">
        <v>2</v>
      </c>
      <c r="P126" s="153">
        <v>2</v>
      </c>
      <c r="Q126" s="164">
        <v>2</v>
      </c>
      <c r="R126" s="164">
        <v>2</v>
      </c>
      <c r="S126" s="145"/>
      <c r="T126" s="145"/>
    </row>
    <row r="127" spans="1:27" ht="23.25" thickBot="1">
      <c r="A127" s="181"/>
      <c r="B127" s="179"/>
      <c r="C127" s="223"/>
      <c r="D127" s="39" t="s">
        <v>9</v>
      </c>
      <c r="E127" s="26">
        <v>292.2</v>
      </c>
      <c r="F127" s="26">
        <v>292.2</v>
      </c>
      <c r="G127" s="83">
        <f t="shared" si="22"/>
        <v>0</v>
      </c>
      <c r="H127" s="26">
        <v>292.2</v>
      </c>
      <c r="I127" s="84">
        <f t="shared" si="23"/>
        <v>100</v>
      </c>
      <c r="J127" s="166"/>
      <c r="K127" s="145"/>
      <c r="L127" s="145"/>
      <c r="M127" s="145"/>
      <c r="N127" s="145"/>
      <c r="O127" s="203"/>
      <c r="P127" s="203"/>
      <c r="Q127" s="165"/>
      <c r="R127" s="165"/>
      <c r="S127" s="145"/>
      <c r="T127" s="145"/>
    </row>
    <row r="128" spans="1:27" ht="61.5" customHeight="1" thickBot="1">
      <c r="A128" s="187">
        <v>16</v>
      </c>
      <c r="B128" s="268" t="s">
        <v>73</v>
      </c>
      <c r="C128" s="270" t="s">
        <v>107</v>
      </c>
      <c r="D128" s="56" t="s">
        <v>21</v>
      </c>
      <c r="E128" s="28">
        <f>E130</f>
        <v>1724.473</v>
      </c>
      <c r="F128" s="28">
        <f>F130</f>
        <v>1724.473</v>
      </c>
      <c r="G128" s="31">
        <f t="shared" si="22"/>
        <v>0</v>
      </c>
      <c r="H128" s="28">
        <f>H130</f>
        <v>1724.473</v>
      </c>
      <c r="I128" s="31">
        <f t="shared" si="23"/>
        <v>100</v>
      </c>
      <c r="J128" s="147">
        <v>2</v>
      </c>
      <c r="K128" s="147">
        <v>2</v>
      </c>
      <c r="L128" s="147">
        <v>100</v>
      </c>
      <c r="M128" s="147">
        <v>1</v>
      </c>
      <c r="N128" s="147">
        <v>1</v>
      </c>
      <c r="O128" s="156">
        <v>1</v>
      </c>
      <c r="P128" s="156">
        <v>1</v>
      </c>
      <c r="Q128" s="161">
        <v>1</v>
      </c>
      <c r="R128" s="161">
        <v>1</v>
      </c>
      <c r="S128" s="142" t="s">
        <v>77</v>
      </c>
      <c r="T128" s="142" t="s">
        <v>8</v>
      </c>
      <c r="V128" s="109">
        <f>E129</f>
        <v>1724.473</v>
      </c>
      <c r="W128" s="110">
        <f>F129</f>
        <v>1724.473</v>
      </c>
      <c r="X128" s="109">
        <f>H129</f>
        <v>1724.473</v>
      </c>
      <c r="Y128" s="111">
        <f>V128-E128</f>
        <v>0</v>
      </c>
      <c r="Z128" s="111">
        <f>W128-F128</f>
        <v>0</v>
      </c>
      <c r="AA128" s="111">
        <f>X128-H128</f>
        <v>0</v>
      </c>
    </row>
    <row r="129" spans="1:27" ht="47.25" customHeight="1" thickBot="1">
      <c r="A129" s="188"/>
      <c r="B129" s="269"/>
      <c r="C129" s="177"/>
      <c r="D129" s="57" t="s">
        <v>10</v>
      </c>
      <c r="E129" s="28">
        <f>E131</f>
        <v>1724.473</v>
      </c>
      <c r="F129" s="28">
        <f>F131</f>
        <v>1724.473</v>
      </c>
      <c r="G129" s="31">
        <f t="shared" si="22"/>
        <v>0</v>
      </c>
      <c r="H129" s="28">
        <f>H131</f>
        <v>1724.473</v>
      </c>
      <c r="I129" s="31">
        <f t="shared" si="23"/>
        <v>100</v>
      </c>
      <c r="J129" s="163"/>
      <c r="K129" s="163"/>
      <c r="L129" s="163"/>
      <c r="M129" s="163"/>
      <c r="N129" s="163"/>
      <c r="O129" s="169"/>
      <c r="P129" s="169"/>
      <c r="Q129" s="162"/>
      <c r="R129" s="162"/>
      <c r="S129" s="145"/>
      <c r="T129" s="145"/>
      <c r="V129" s="105"/>
      <c r="W129" s="105"/>
      <c r="X129" s="105"/>
      <c r="Y129" s="105"/>
      <c r="Z129" s="105"/>
      <c r="AA129" s="105"/>
    </row>
    <row r="130" spans="1:27" ht="48.75" customHeight="1" thickBot="1">
      <c r="A130" s="188"/>
      <c r="B130" s="195" t="s">
        <v>14</v>
      </c>
      <c r="C130" s="177"/>
      <c r="D130" s="56" t="s">
        <v>21</v>
      </c>
      <c r="E130" s="29">
        <f>E131</f>
        <v>1724.473</v>
      </c>
      <c r="F130" s="29">
        <f>F131</f>
        <v>1724.473</v>
      </c>
      <c r="G130" s="31">
        <f t="shared" si="22"/>
        <v>0</v>
      </c>
      <c r="H130" s="29">
        <f>H131</f>
        <v>1724.473</v>
      </c>
      <c r="I130" s="45">
        <f t="shared" si="23"/>
        <v>100</v>
      </c>
      <c r="J130" s="192">
        <v>2</v>
      </c>
      <c r="K130" s="192">
        <v>2</v>
      </c>
      <c r="L130" s="192">
        <v>100</v>
      </c>
      <c r="M130" s="192">
        <v>1</v>
      </c>
      <c r="N130" s="192">
        <v>1</v>
      </c>
      <c r="O130" s="257">
        <v>1</v>
      </c>
      <c r="P130" s="227">
        <v>1</v>
      </c>
      <c r="Q130" s="260">
        <v>1</v>
      </c>
      <c r="R130" s="260">
        <v>1</v>
      </c>
      <c r="S130" s="166"/>
      <c r="T130" s="145"/>
      <c r="V130" s="105"/>
      <c r="W130" s="105"/>
      <c r="X130" s="105"/>
      <c r="Y130" s="105"/>
      <c r="Z130" s="105"/>
      <c r="AA130" s="105"/>
    </row>
    <row r="131" spans="1:27" ht="46.5" customHeight="1" thickBot="1">
      <c r="A131" s="188"/>
      <c r="B131" s="196"/>
      <c r="C131" s="219"/>
      <c r="D131" s="57" t="s">
        <v>10</v>
      </c>
      <c r="E131" s="26">
        <v>1724.473</v>
      </c>
      <c r="F131" s="26">
        <v>1724.473</v>
      </c>
      <c r="G131" s="31">
        <f t="shared" si="22"/>
        <v>0</v>
      </c>
      <c r="H131" s="26">
        <v>1724.473</v>
      </c>
      <c r="I131" s="45">
        <f t="shared" si="23"/>
        <v>100</v>
      </c>
      <c r="J131" s="193"/>
      <c r="K131" s="193"/>
      <c r="L131" s="193"/>
      <c r="M131" s="193"/>
      <c r="N131" s="193"/>
      <c r="O131" s="258"/>
      <c r="P131" s="259"/>
      <c r="Q131" s="261"/>
      <c r="R131" s="261"/>
      <c r="S131" s="167"/>
      <c r="T131" s="146"/>
      <c r="V131" s="105"/>
      <c r="W131" s="105"/>
      <c r="X131" s="105"/>
      <c r="Y131" s="105"/>
      <c r="Z131" s="105"/>
      <c r="AA131" s="105"/>
    </row>
    <row r="132" spans="1:27" ht="84" customHeight="1" thickBot="1">
      <c r="A132" s="187">
        <v>17</v>
      </c>
      <c r="B132" s="265" t="s">
        <v>84</v>
      </c>
      <c r="C132" s="176" t="s">
        <v>108</v>
      </c>
      <c r="D132" s="56" t="s">
        <v>21</v>
      </c>
      <c r="E132" s="28">
        <f>E134</f>
        <v>6</v>
      </c>
      <c r="F132" s="28">
        <f>F134</f>
        <v>6</v>
      </c>
      <c r="G132" s="31">
        <f t="shared" si="22"/>
        <v>0</v>
      </c>
      <c r="H132" s="28">
        <f>H134</f>
        <v>5.8</v>
      </c>
      <c r="I132" s="31">
        <f t="shared" si="23"/>
        <v>96.666666666666671</v>
      </c>
      <c r="J132" s="147">
        <v>5</v>
      </c>
      <c r="K132" s="149" t="s">
        <v>117</v>
      </c>
      <c r="L132" s="149">
        <v>80</v>
      </c>
      <c r="M132" s="147">
        <v>3</v>
      </c>
      <c r="N132" s="147">
        <v>3</v>
      </c>
      <c r="O132" s="156">
        <v>18</v>
      </c>
      <c r="P132" s="156">
        <v>18</v>
      </c>
      <c r="Q132" s="147">
        <v>5</v>
      </c>
      <c r="R132" s="147">
        <v>5</v>
      </c>
      <c r="S132" s="142" t="s">
        <v>77</v>
      </c>
      <c r="T132" s="142" t="s">
        <v>8</v>
      </c>
      <c r="V132" s="109">
        <f>E133</f>
        <v>6</v>
      </c>
      <c r="W132" s="110">
        <f>F133</f>
        <v>6</v>
      </c>
      <c r="X132" s="109">
        <f>H133</f>
        <v>5.8</v>
      </c>
      <c r="Y132" s="111">
        <f>V132-E132</f>
        <v>0</v>
      </c>
      <c r="Z132" s="111">
        <f>W132-F132</f>
        <v>0</v>
      </c>
      <c r="AA132" s="111">
        <f>X132-H132</f>
        <v>0</v>
      </c>
    </row>
    <row r="133" spans="1:27" ht="84" customHeight="1" thickBot="1">
      <c r="A133" s="188"/>
      <c r="B133" s="266"/>
      <c r="C133" s="177"/>
      <c r="D133" s="57" t="s">
        <v>10</v>
      </c>
      <c r="E133" s="28">
        <f>E135</f>
        <v>6</v>
      </c>
      <c r="F133" s="28">
        <f>F135</f>
        <v>6</v>
      </c>
      <c r="G133" s="31">
        <f t="shared" si="22"/>
        <v>0</v>
      </c>
      <c r="H133" s="28">
        <f>H135</f>
        <v>5.8</v>
      </c>
      <c r="I133" s="31">
        <f t="shared" si="23"/>
        <v>96.666666666666671</v>
      </c>
      <c r="J133" s="148"/>
      <c r="K133" s="150"/>
      <c r="L133" s="150"/>
      <c r="M133" s="152"/>
      <c r="N133" s="152"/>
      <c r="O133" s="158"/>
      <c r="P133" s="158"/>
      <c r="Q133" s="152"/>
      <c r="R133" s="152"/>
      <c r="S133" s="145"/>
      <c r="T133" s="145"/>
    </row>
    <row r="134" spans="1:27" ht="39.75" customHeight="1" thickBot="1">
      <c r="A134" s="188"/>
      <c r="B134" s="263" t="s">
        <v>85</v>
      </c>
      <c r="C134" s="177"/>
      <c r="D134" s="56" t="s">
        <v>21</v>
      </c>
      <c r="E134" s="26">
        <f>E135</f>
        <v>6</v>
      </c>
      <c r="F134" s="26">
        <f>F135</f>
        <v>6</v>
      </c>
      <c r="G134" s="31">
        <f t="shared" si="22"/>
        <v>0</v>
      </c>
      <c r="H134" s="26">
        <f>H135</f>
        <v>5.8</v>
      </c>
      <c r="I134" s="31">
        <f t="shared" si="23"/>
        <v>96.666666666666671</v>
      </c>
      <c r="J134" s="142">
        <v>3</v>
      </c>
      <c r="K134" s="159" t="s">
        <v>118</v>
      </c>
      <c r="L134" s="159">
        <v>67</v>
      </c>
      <c r="M134" s="142">
        <v>3</v>
      </c>
      <c r="N134" s="142">
        <v>3</v>
      </c>
      <c r="O134" s="153">
        <v>18</v>
      </c>
      <c r="P134" s="153">
        <v>18</v>
      </c>
      <c r="Q134" s="142">
        <v>5</v>
      </c>
      <c r="R134" s="142">
        <v>5</v>
      </c>
      <c r="S134" s="166"/>
      <c r="T134" s="145"/>
    </row>
    <row r="135" spans="1:27" ht="72" customHeight="1" thickBot="1">
      <c r="A135" s="144"/>
      <c r="B135" s="264"/>
      <c r="C135" s="219"/>
      <c r="D135" s="57" t="s">
        <v>10</v>
      </c>
      <c r="E135" s="34">
        <v>6</v>
      </c>
      <c r="F135" s="86">
        <v>6</v>
      </c>
      <c r="G135" s="31">
        <f t="shared" si="22"/>
        <v>0</v>
      </c>
      <c r="H135" s="85">
        <v>5.8</v>
      </c>
      <c r="I135" s="31">
        <f t="shared" si="23"/>
        <v>96.666666666666671</v>
      </c>
      <c r="J135" s="146"/>
      <c r="K135" s="160"/>
      <c r="L135" s="160"/>
      <c r="M135" s="144"/>
      <c r="N135" s="144"/>
      <c r="O135" s="155"/>
      <c r="P135" s="155"/>
      <c r="Q135" s="144"/>
      <c r="R135" s="144"/>
      <c r="S135" s="167"/>
      <c r="T135" s="146"/>
    </row>
    <row r="136" spans="1:27" ht="22.5" customHeight="1" thickBot="1">
      <c r="A136" s="187">
        <v>18</v>
      </c>
      <c r="B136" s="189" t="s">
        <v>81</v>
      </c>
      <c r="C136" s="176" t="s">
        <v>109</v>
      </c>
      <c r="D136" s="39" t="s">
        <v>21</v>
      </c>
      <c r="E136" s="28">
        <f t="shared" ref="E136:F140" si="27">E142</f>
        <v>9374.4590000000007</v>
      </c>
      <c r="F136" s="28">
        <f t="shared" si="27"/>
        <v>9374.4590000000007</v>
      </c>
      <c r="G136" s="31">
        <f t="shared" si="22"/>
        <v>0</v>
      </c>
      <c r="H136" s="28">
        <f>H142</f>
        <v>8780.9120000000003</v>
      </c>
      <c r="I136" s="31">
        <f t="shared" si="23"/>
        <v>93.668466628314235</v>
      </c>
      <c r="J136" s="147">
        <v>6</v>
      </c>
      <c r="K136" s="147">
        <v>6</v>
      </c>
      <c r="L136" s="147">
        <v>100</v>
      </c>
      <c r="M136" s="147">
        <f>M142</f>
        <v>2</v>
      </c>
      <c r="N136" s="147">
        <f t="shared" ref="N136:R136" si="28">N142</f>
        <v>2</v>
      </c>
      <c r="O136" s="156">
        <f t="shared" si="28"/>
        <v>12</v>
      </c>
      <c r="P136" s="156">
        <f t="shared" si="28"/>
        <v>12</v>
      </c>
      <c r="Q136" s="147">
        <f t="shared" si="28"/>
        <v>2</v>
      </c>
      <c r="R136" s="147">
        <f t="shared" si="28"/>
        <v>2</v>
      </c>
      <c r="S136" s="142" t="s">
        <v>77</v>
      </c>
      <c r="T136" s="142" t="s">
        <v>8</v>
      </c>
      <c r="V136" s="109">
        <f>E137+E138+E139+E140</f>
        <v>9374.4590000000007</v>
      </c>
      <c r="W136" s="110">
        <f>F137+F138+F139+F140</f>
        <v>9374.4590000000007</v>
      </c>
      <c r="X136" s="109">
        <f>H137+H138+H139+H140</f>
        <v>8780.9120000000003</v>
      </c>
      <c r="Y136" s="111">
        <f>V136-E136</f>
        <v>0</v>
      </c>
      <c r="Z136" s="111">
        <f>W136-F136</f>
        <v>0</v>
      </c>
      <c r="AA136" s="111">
        <f>X136-H136</f>
        <v>0</v>
      </c>
    </row>
    <row r="137" spans="1:27" ht="22.5" customHeight="1" thickBot="1">
      <c r="A137" s="188"/>
      <c r="B137" s="190"/>
      <c r="C137" s="177"/>
      <c r="D137" s="39" t="s">
        <v>11</v>
      </c>
      <c r="E137" s="28">
        <f t="shared" si="27"/>
        <v>6751.4309999999996</v>
      </c>
      <c r="F137" s="28">
        <f t="shared" si="27"/>
        <v>6751.4309999999996</v>
      </c>
      <c r="G137" s="31">
        <f t="shared" si="22"/>
        <v>0</v>
      </c>
      <c r="H137" s="28">
        <f>H143</f>
        <v>6426.7089999999998</v>
      </c>
      <c r="I137" s="31">
        <f t="shared" si="23"/>
        <v>95.190323355152415</v>
      </c>
      <c r="J137" s="151"/>
      <c r="K137" s="151"/>
      <c r="L137" s="151"/>
      <c r="M137" s="151"/>
      <c r="N137" s="151"/>
      <c r="O137" s="157"/>
      <c r="P137" s="157"/>
      <c r="Q137" s="151"/>
      <c r="R137" s="151"/>
      <c r="S137" s="143"/>
      <c r="T137" s="143"/>
      <c r="V137" s="105"/>
      <c r="W137" s="105"/>
      <c r="X137" s="105"/>
      <c r="Y137" s="105"/>
      <c r="Z137" s="105"/>
      <c r="AA137" s="105"/>
    </row>
    <row r="138" spans="1:27" ht="22.5" customHeight="1" thickBot="1">
      <c r="A138" s="188"/>
      <c r="B138" s="190"/>
      <c r="C138" s="177"/>
      <c r="D138" s="42" t="s">
        <v>9</v>
      </c>
      <c r="E138" s="28">
        <f t="shared" si="27"/>
        <v>1008.8339999999999</v>
      </c>
      <c r="F138" s="28">
        <f t="shared" si="27"/>
        <v>1008.8339999999999</v>
      </c>
      <c r="G138" s="31">
        <f t="shared" si="22"/>
        <v>0</v>
      </c>
      <c r="H138" s="28">
        <f>H144</f>
        <v>960.31299999999999</v>
      </c>
      <c r="I138" s="31">
        <f t="shared" si="23"/>
        <v>95.190388111423687</v>
      </c>
      <c r="J138" s="151"/>
      <c r="K138" s="151"/>
      <c r="L138" s="151"/>
      <c r="M138" s="151"/>
      <c r="N138" s="151"/>
      <c r="O138" s="157"/>
      <c r="P138" s="157"/>
      <c r="Q138" s="151"/>
      <c r="R138" s="151"/>
      <c r="S138" s="143"/>
      <c r="T138" s="143"/>
      <c r="V138" s="105"/>
      <c r="W138" s="105"/>
      <c r="X138" s="105"/>
      <c r="Y138" s="105"/>
      <c r="Z138" s="105"/>
      <c r="AA138" s="105"/>
    </row>
    <row r="139" spans="1:27" ht="21.75" customHeight="1" thickBot="1">
      <c r="A139" s="188"/>
      <c r="B139" s="190"/>
      <c r="C139" s="177"/>
      <c r="D139" s="27" t="s">
        <v>10</v>
      </c>
      <c r="E139" s="28">
        <f t="shared" si="27"/>
        <v>1506.2170000000001</v>
      </c>
      <c r="F139" s="28">
        <f t="shared" si="27"/>
        <v>1506.2170000000001</v>
      </c>
      <c r="G139" s="31">
        <f t="shared" si="22"/>
        <v>0</v>
      </c>
      <c r="H139" s="28">
        <f>H145</f>
        <v>1285.913</v>
      </c>
      <c r="I139" s="31">
        <f t="shared" si="23"/>
        <v>85.373687855070017</v>
      </c>
      <c r="J139" s="151"/>
      <c r="K139" s="151"/>
      <c r="L139" s="151"/>
      <c r="M139" s="151"/>
      <c r="N139" s="151"/>
      <c r="O139" s="157"/>
      <c r="P139" s="157"/>
      <c r="Q139" s="151"/>
      <c r="R139" s="151"/>
      <c r="S139" s="143"/>
      <c r="T139" s="143"/>
      <c r="V139" s="105"/>
      <c r="W139" s="105"/>
      <c r="X139" s="105"/>
      <c r="Y139" s="105"/>
      <c r="Z139" s="105"/>
      <c r="AA139" s="105"/>
    </row>
    <row r="140" spans="1:27" ht="21.75" customHeight="1" thickBot="1">
      <c r="A140" s="188"/>
      <c r="B140" s="191"/>
      <c r="C140" s="177"/>
      <c r="D140" s="53" t="s">
        <v>26</v>
      </c>
      <c r="E140" s="28">
        <f t="shared" si="27"/>
        <v>107.977</v>
      </c>
      <c r="F140" s="28">
        <f t="shared" si="27"/>
        <v>107.977</v>
      </c>
      <c r="G140" s="31">
        <f t="shared" si="22"/>
        <v>0</v>
      </c>
      <c r="H140" s="28">
        <f>H146</f>
        <v>107.977</v>
      </c>
      <c r="I140" s="31">
        <f t="shared" si="23"/>
        <v>100</v>
      </c>
      <c r="J140" s="152"/>
      <c r="K140" s="152"/>
      <c r="L140" s="152"/>
      <c r="M140" s="152"/>
      <c r="N140" s="152"/>
      <c r="O140" s="158"/>
      <c r="P140" s="158"/>
      <c r="Q140" s="152"/>
      <c r="R140" s="152"/>
      <c r="S140" s="143"/>
      <c r="T140" s="143"/>
      <c r="V140" s="105"/>
      <c r="W140" s="105"/>
      <c r="X140" s="105"/>
      <c r="Y140" s="105"/>
      <c r="Z140" s="105"/>
      <c r="AA140" s="105"/>
    </row>
    <row r="141" spans="1:27" ht="45" customHeight="1" thickBot="1">
      <c r="A141" s="188"/>
      <c r="B141" s="88" t="s">
        <v>82</v>
      </c>
      <c r="C141" s="177"/>
      <c r="D141" s="39" t="s">
        <v>110</v>
      </c>
      <c r="E141" s="28">
        <v>0</v>
      </c>
      <c r="F141" s="28">
        <v>0</v>
      </c>
      <c r="G141" s="31">
        <f t="shared" si="22"/>
        <v>0</v>
      </c>
      <c r="H141" s="28">
        <v>0</v>
      </c>
      <c r="I141" s="31"/>
      <c r="J141" s="126">
        <v>0</v>
      </c>
      <c r="K141" s="126">
        <v>0</v>
      </c>
      <c r="L141" s="126">
        <v>0</v>
      </c>
      <c r="M141" s="126">
        <v>0</v>
      </c>
      <c r="N141" s="126">
        <v>0</v>
      </c>
      <c r="O141" s="127">
        <v>0</v>
      </c>
      <c r="P141" s="127">
        <v>0</v>
      </c>
      <c r="Q141" s="126">
        <v>0</v>
      </c>
      <c r="R141" s="126">
        <v>0</v>
      </c>
      <c r="S141" s="143"/>
      <c r="T141" s="143"/>
      <c r="V141" s="105"/>
      <c r="W141" s="105"/>
      <c r="X141" s="105"/>
      <c r="Y141" s="105"/>
      <c r="Z141" s="105"/>
      <c r="AA141" s="105"/>
    </row>
    <row r="142" spans="1:27" ht="24.75" customHeight="1" thickBot="1">
      <c r="A142" s="143"/>
      <c r="B142" s="195" t="s">
        <v>83</v>
      </c>
      <c r="C142" s="198"/>
      <c r="D142" s="39" t="s">
        <v>21</v>
      </c>
      <c r="E142" s="26">
        <f>E143+E144+E145+E146</f>
        <v>9374.4590000000007</v>
      </c>
      <c r="F142" s="26">
        <f>F143+F144+F145+F146</f>
        <v>9374.4590000000007</v>
      </c>
      <c r="G142" s="31">
        <f t="shared" si="22"/>
        <v>0</v>
      </c>
      <c r="H142" s="26">
        <f>H143+H144+H145+H146</f>
        <v>8780.9120000000003</v>
      </c>
      <c r="I142" s="31">
        <f t="shared" si="23"/>
        <v>93.668466628314235</v>
      </c>
      <c r="J142" s="142">
        <v>5</v>
      </c>
      <c r="K142" s="142">
        <v>5</v>
      </c>
      <c r="L142" s="142">
        <v>100</v>
      </c>
      <c r="M142" s="142">
        <v>2</v>
      </c>
      <c r="N142" s="142">
        <v>2</v>
      </c>
      <c r="O142" s="153">
        <v>12</v>
      </c>
      <c r="P142" s="153">
        <v>12</v>
      </c>
      <c r="Q142" s="142">
        <v>2</v>
      </c>
      <c r="R142" s="142">
        <v>2</v>
      </c>
      <c r="S142" s="143"/>
      <c r="T142" s="143"/>
      <c r="V142" s="105"/>
      <c r="W142" s="105"/>
      <c r="X142" s="105"/>
      <c r="Y142" s="105"/>
      <c r="Z142" s="105"/>
      <c r="AA142" s="105"/>
    </row>
    <row r="143" spans="1:27" ht="22.5" customHeight="1" thickBot="1">
      <c r="A143" s="143"/>
      <c r="B143" s="196"/>
      <c r="C143" s="198"/>
      <c r="D143" s="39" t="s">
        <v>11</v>
      </c>
      <c r="E143" s="46">
        <v>6751.4309999999996</v>
      </c>
      <c r="F143" s="26">
        <v>6751.4309999999996</v>
      </c>
      <c r="G143" s="31">
        <f t="shared" si="22"/>
        <v>0</v>
      </c>
      <c r="H143" s="26">
        <v>6426.7089999999998</v>
      </c>
      <c r="I143" s="31">
        <f t="shared" si="23"/>
        <v>95.190323355152415</v>
      </c>
      <c r="J143" s="143"/>
      <c r="K143" s="143"/>
      <c r="L143" s="143"/>
      <c r="M143" s="143"/>
      <c r="N143" s="143"/>
      <c r="O143" s="154"/>
      <c r="P143" s="154"/>
      <c r="Q143" s="143"/>
      <c r="R143" s="143"/>
      <c r="S143" s="143"/>
      <c r="T143" s="143"/>
      <c r="V143" s="105"/>
      <c r="W143" s="105"/>
      <c r="X143" s="105"/>
      <c r="Y143" s="105"/>
      <c r="Z143" s="105"/>
      <c r="AA143" s="105"/>
    </row>
    <row r="144" spans="1:27" ht="21" customHeight="1" thickBot="1">
      <c r="A144" s="143"/>
      <c r="B144" s="196"/>
      <c r="C144" s="198"/>
      <c r="D144" s="42" t="s">
        <v>9</v>
      </c>
      <c r="E144" s="26">
        <v>1008.8339999999999</v>
      </c>
      <c r="F144" s="26">
        <v>1008.8339999999999</v>
      </c>
      <c r="G144" s="31">
        <f t="shared" si="22"/>
        <v>0</v>
      </c>
      <c r="H144" s="26">
        <v>960.31299999999999</v>
      </c>
      <c r="I144" s="31">
        <f t="shared" si="23"/>
        <v>95.190388111423687</v>
      </c>
      <c r="J144" s="143"/>
      <c r="K144" s="143"/>
      <c r="L144" s="143"/>
      <c r="M144" s="143"/>
      <c r="N144" s="143"/>
      <c r="O144" s="154"/>
      <c r="P144" s="154"/>
      <c r="Q144" s="143"/>
      <c r="R144" s="143"/>
      <c r="S144" s="143"/>
      <c r="T144" s="143"/>
      <c r="V144" s="105"/>
      <c r="W144" s="105"/>
      <c r="X144" s="105"/>
      <c r="Y144" s="105"/>
      <c r="Z144" s="105"/>
      <c r="AA144" s="105"/>
    </row>
    <row r="145" spans="1:27" ht="21" customHeight="1" thickBot="1">
      <c r="A145" s="143"/>
      <c r="B145" s="196"/>
      <c r="C145" s="198"/>
      <c r="D145" s="27" t="s">
        <v>10</v>
      </c>
      <c r="E145" s="26">
        <v>1506.2170000000001</v>
      </c>
      <c r="F145" s="81">
        <v>1506.2170000000001</v>
      </c>
      <c r="G145" s="31">
        <f t="shared" si="22"/>
        <v>0</v>
      </c>
      <c r="H145" s="26">
        <v>1285.913</v>
      </c>
      <c r="I145" s="31">
        <f t="shared" si="23"/>
        <v>85.373687855070017</v>
      </c>
      <c r="J145" s="143"/>
      <c r="K145" s="143"/>
      <c r="L145" s="143"/>
      <c r="M145" s="143"/>
      <c r="N145" s="143"/>
      <c r="O145" s="154"/>
      <c r="P145" s="154"/>
      <c r="Q145" s="143"/>
      <c r="R145" s="143"/>
      <c r="S145" s="143"/>
      <c r="T145" s="143"/>
      <c r="V145" s="105"/>
      <c r="W145" s="105"/>
      <c r="X145" s="105"/>
      <c r="Y145" s="105"/>
      <c r="Z145" s="105"/>
      <c r="AA145" s="105"/>
    </row>
    <row r="146" spans="1:27" ht="23.25" customHeight="1" thickBot="1">
      <c r="A146" s="143"/>
      <c r="B146" s="197"/>
      <c r="C146" s="198"/>
      <c r="D146" s="53" t="s">
        <v>26</v>
      </c>
      <c r="E146" s="48">
        <v>107.977</v>
      </c>
      <c r="F146" s="26">
        <v>107.977</v>
      </c>
      <c r="G146" s="31">
        <f t="shared" si="22"/>
        <v>0</v>
      </c>
      <c r="H146" s="26">
        <v>107.977</v>
      </c>
      <c r="I146" s="31">
        <f t="shared" si="23"/>
        <v>100</v>
      </c>
      <c r="J146" s="144"/>
      <c r="K146" s="144"/>
      <c r="L146" s="144"/>
      <c r="M146" s="144"/>
      <c r="N146" s="144"/>
      <c r="O146" s="155"/>
      <c r="P146" s="155"/>
      <c r="Q146" s="144"/>
      <c r="R146" s="144"/>
      <c r="S146" s="144"/>
      <c r="T146" s="144"/>
      <c r="V146" s="105"/>
      <c r="W146" s="105"/>
      <c r="X146" s="105"/>
      <c r="Y146" s="105"/>
      <c r="Z146" s="105"/>
      <c r="AA146" s="105"/>
    </row>
    <row r="147" spans="1:27" ht="162" customHeight="1" thickBot="1">
      <c r="A147" s="4"/>
      <c r="B147" s="89" t="s">
        <v>31</v>
      </c>
      <c r="C147" s="90" t="s">
        <v>15</v>
      </c>
      <c r="D147" s="118"/>
      <c r="E147" s="91">
        <f>E9+E15+E29+E41+E47+E51+E64+E74+E78+E85+E93+E103+E109+E117+E121+E128+E132+E136</f>
        <v>1226805.8770000001</v>
      </c>
      <c r="F147" s="91">
        <f>F9+F15+F29+F41+F47+F51+F64+F74+F78+F85+F93+F103+F109+F117+F121+F128+F132+F136</f>
        <v>1226805.8790000002</v>
      </c>
      <c r="G147" s="31">
        <f t="shared" si="22"/>
        <v>2.0000000949949026E-3</v>
      </c>
      <c r="H147" s="91">
        <f>H9+H15+H29+H41+H47+H51+H64+H74+H78+H85+H93+H103+H109+H117+H121+H128+H132+H136</f>
        <v>1389623.5910000002</v>
      </c>
      <c r="I147" s="31">
        <f>H147/F147*100</f>
        <v>113.27167686323094</v>
      </c>
      <c r="J147" s="133">
        <f>J9+J15+J29+J41+J47+J51+J64+J74+J78+J85+J93+J103+J109+J117+J121+J128+J132+J136</f>
        <v>139</v>
      </c>
      <c r="K147" s="135" t="s">
        <v>132</v>
      </c>
      <c r="L147" s="138">
        <f>K148/J147*100</f>
        <v>83.453237410071949</v>
      </c>
      <c r="M147" s="136">
        <f t="shared" ref="M147:R147" si="29">M9+M15+M29+M41+M47+M51+M64+M74+M78+M85+M93+M103+M109+M117+M121+M128+M132+M136</f>
        <v>80</v>
      </c>
      <c r="N147" s="136">
        <f t="shared" si="29"/>
        <v>76</v>
      </c>
      <c r="O147" s="137">
        <f t="shared" si="29"/>
        <v>222</v>
      </c>
      <c r="P147" s="137">
        <f t="shared" si="29"/>
        <v>214</v>
      </c>
      <c r="Q147" s="133">
        <f t="shared" si="29"/>
        <v>128</v>
      </c>
      <c r="R147" s="133">
        <f t="shared" si="29"/>
        <v>120</v>
      </c>
      <c r="S147" s="6"/>
      <c r="T147" s="6"/>
      <c r="V147" s="105"/>
      <c r="W147" s="105"/>
      <c r="X147" s="134"/>
      <c r="Y147" s="105"/>
      <c r="Z147" s="105"/>
      <c r="AA147" s="105"/>
    </row>
    <row r="148" spans="1:27" ht="161.25" customHeight="1" thickBot="1">
      <c r="A148" s="4"/>
      <c r="B148" s="92" t="s">
        <v>87</v>
      </c>
      <c r="C148" s="90"/>
      <c r="D148" s="119"/>
      <c r="E148" s="93">
        <f>E147-E60</f>
        <v>789945.87700000009</v>
      </c>
      <c r="F148" s="93">
        <f>F147-F60</f>
        <v>789945.87900000019</v>
      </c>
      <c r="G148" s="31">
        <f t="shared" si="22"/>
        <v>2.0000000949949026E-3</v>
      </c>
      <c r="H148" s="93">
        <f>H147-H60</f>
        <v>782729.59100000025</v>
      </c>
      <c r="I148" s="31">
        <f>H148/F148*100</f>
        <v>99.086483239948649</v>
      </c>
      <c r="J148" s="5"/>
      <c r="K148" s="135">
        <v>116</v>
      </c>
      <c r="L148" s="17"/>
      <c r="M148" s="18"/>
      <c r="N148" s="139">
        <f>N147/M147*100</f>
        <v>95</v>
      </c>
      <c r="O148" s="8"/>
      <c r="P148" s="141">
        <f>P147/O147*100</f>
        <v>96.396396396396398</v>
      </c>
      <c r="Q148" s="5"/>
      <c r="R148" s="140">
        <f>R147/Q147*100</f>
        <v>93.75</v>
      </c>
      <c r="S148" s="6"/>
      <c r="T148" s="6"/>
    </row>
    <row r="149" spans="1:27" ht="24.75" thickBot="1">
      <c r="A149" s="1"/>
      <c r="B149" s="94"/>
      <c r="C149" s="35" t="s">
        <v>15</v>
      </c>
      <c r="D149" s="94" t="s">
        <v>12</v>
      </c>
      <c r="E149" s="93">
        <f>E16+E137</f>
        <v>24056.476999999999</v>
      </c>
      <c r="F149" s="93">
        <f>F16+F137</f>
        <v>24056.476999999999</v>
      </c>
      <c r="G149" s="30">
        <f t="shared" si="22"/>
        <v>0</v>
      </c>
      <c r="H149" s="93">
        <f>H16+H137</f>
        <v>23428.243999999999</v>
      </c>
      <c r="I149" s="31">
        <f t="shared" si="23"/>
        <v>97.388507885007442</v>
      </c>
      <c r="J149" s="128" t="s">
        <v>15</v>
      </c>
      <c r="K149" s="128" t="s">
        <v>15</v>
      </c>
      <c r="L149" s="128" t="s">
        <v>15</v>
      </c>
      <c r="M149" s="128"/>
      <c r="N149" s="128"/>
      <c r="O149" s="129" t="s">
        <v>15</v>
      </c>
      <c r="P149" s="129" t="s">
        <v>15</v>
      </c>
      <c r="Q149" s="128" t="s">
        <v>15</v>
      </c>
      <c r="R149" s="128" t="s">
        <v>15</v>
      </c>
      <c r="S149" s="128" t="s">
        <v>15</v>
      </c>
      <c r="T149" s="128" t="s">
        <v>15</v>
      </c>
    </row>
    <row r="150" spans="1:27" ht="24.75" thickBot="1">
      <c r="A150" s="1"/>
      <c r="B150" s="94"/>
      <c r="C150" s="35" t="s">
        <v>15</v>
      </c>
      <c r="D150" s="94" t="s">
        <v>13</v>
      </c>
      <c r="E150" s="93">
        <f>E17+E30+E52+E65+E79+E86+E94+E122+E138</f>
        <v>487204.74800000008</v>
      </c>
      <c r="F150" s="93">
        <f>F17+F30+F52+F65+F79+F86+F94+F122+F138</f>
        <v>487204.74800000008</v>
      </c>
      <c r="G150" s="30">
        <f t="shared" si="22"/>
        <v>0</v>
      </c>
      <c r="H150" s="93">
        <f>H17+H30+H52+H65+H79+H86+H94+H122+H138</f>
        <v>484878.42900000006</v>
      </c>
      <c r="I150" s="31">
        <f t="shared" si="23"/>
        <v>99.522517173826884</v>
      </c>
      <c r="J150" s="128" t="s">
        <v>15</v>
      </c>
      <c r="K150" s="128" t="s">
        <v>15</v>
      </c>
      <c r="L150" s="128" t="s">
        <v>15</v>
      </c>
      <c r="M150" s="128"/>
      <c r="N150" s="128"/>
      <c r="O150" s="129" t="s">
        <v>15</v>
      </c>
      <c r="P150" s="129" t="s">
        <v>15</v>
      </c>
      <c r="Q150" s="128" t="s">
        <v>15</v>
      </c>
      <c r="R150" s="128" t="s">
        <v>15</v>
      </c>
      <c r="S150" s="128" t="s">
        <v>15</v>
      </c>
      <c r="T150" s="128" t="s">
        <v>15</v>
      </c>
    </row>
    <row r="151" spans="1:27" ht="24.75" thickBot="1">
      <c r="A151" s="1"/>
      <c r="B151" s="94"/>
      <c r="C151" s="35" t="s">
        <v>15</v>
      </c>
      <c r="D151" s="95" t="s">
        <v>16</v>
      </c>
      <c r="E151" s="93">
        <f>E10+E18+E31+E42+E48+E53+E66+E75+E80+E87+E95+E104+E110+E118+E123+E129+E133+E139</f>
        <v>278576.67499999993</v>
      </c>
      <c r="F151" s="93">
        <f>F10+F18+F31+F42+F48+F53+F66+F75+F80+F87+F95+F104+F110+F118+F123+F129+F133+F139</f>
        <v>278576.67699999991</v>
      </c>
      <c r="G151" s="31">
        <f t="shared" si="22"/>
        <v>1.9999999785795808E-3</v>
      </c>
      <c r="H151" s="93">
        <f>H10+H18+H31+H42+H48+H53+H66+H75+H80+H87+H95+H104+H110+H118+H123+H129+H133+H139</f>
        <v>274314.94099999993</v>
      </c>
      <c r="I151" s="31">
        <f t="shared" si="23"/>
        <v>98.470174873971956</v>
      </c>
      <c r="J151" s="128" t="s">
        <v>15</v>
      </c>
      <c r="K151" s="128" t="s">
        <v>15</v>
      </c>
      <c r="L151" s="128" t="s">
        <v>15</v>
      </c>
      <c r="M151" s="128"/>
      <c r="N151" s="128"/>
      <c r="O151" s="129" t="s">
        <v>15</v>
      </c>
      <c r="P151" s="129" t="s">
        <v>15</v>
      </c>
      <c r="Q151" s="128" t="s">
        <v>15</v>
      </c>
      <c r="R151" s="128" t="s">
        <v>15</v>
      </c>
      <c r="S151" s="128" t="s">
        <v>15</v>
      </c>
      <c r="T151" s="128" t="s">
        <v>15</v>
      </c>
    </row>
    <row r="152" spans="1:27" ht="36.75" thickBot="1">
      <c r="A152" s="2"/>
      <c r="B152" s="96"/>
      <c r="C152" s="97" t="s">
        <v>15</v>
      </c>
      <c r="D152" s="89" t="s">
        <v>32</v>
      </c>
      <c r="E152" s="98">
        <f>E60+E146</f>
        <v>436967.97700000001</v>
      </c>
      <c r="F152" s="98">
        <f>F60+F146</f>
        <v>436967.97700000001</v>
      </c>
      <c r="G152" s="30">
        <f t="shared" si="22"/>
        <v>0</v>
      </c>
      <c r="H152" s="98">
        <f>H60+H146</f>
        <v>607001.97699999996</v>
      </c>
      <c r="I152" s="31">
        <f t="shared" si="23"/>
        <v>138.91223360745263</v>
      </c>
      <c r="J152" s="131" t="s">
        <v>15</v>
      </c>
      <c r="K152" s="131" t="s">
        <v>15</v>
      </c>
      <c r="L152" s="131" t="s">
        <v>15</v>
      </c>
      <c r="M152" s="131"/>
      <c r="N152" s="131"/>
      <c r="O152" s="132" t="s">
        <v>15</v>
      </c>
      <c r="P152" s="132" t="s">
        <v>15</v>
      </c>
      <c r="Q152" s="131" t="s">
        <v>15</v>
      </c>
      <c r="R152" s="131" t="s">
        <v>15</v>
      </c>
      <c r="S152" s="131" t="s">
        <v>15</v>
      </c>
      <c r="T152" s="131" t="s">
        <v>15</v>
      </c>
    </row>
    <row r="153" spans="1:27" ht="36.75" customHeight="1">
      <c r="F153" s="19"/>
      <c r="O153" s="10"/>
      <c r="P153" s="10"/>
    </row>
    <row r="154" spans="1:27" ht="24" hidden="1" customHeight="1">
      <c r="D154" s="100" t="s">
        <v>30</v>
      </c>
      <c r="E154" s="101">
        <f>E149+E150+E151+E152</f>
        <v>1226805.8770000001</v>
      </c>
      <c r="F154" s="101">
        <f>F149+F150+F151+F152</f>
        <v>1226805.879</v>
      </c>
      <c r="G154" s="102"/>
      <c r="H154" s="101">
        <f>H149+H150+H151+H152</f>
        <v>1389623.591</v>
      </c>
      <c r="I154" s="22"/>
      <c r="O154" s="10"/>
      <c r="P154" s="120"/>
    </row>
    <row r="155" spans="1:27" hidden="1">
      <c r="D155" s="103"/>
      <c r="E155" s="104"/>
      <c r="F155" s="104"/>
      <c r="G155" s="104"/>
      <c r="H155" s="104"/>
      <c r="I155" s="99"/>
      <c r="O155" s="10"/>
      <c r="P155" s="10"/>
    </row>
    <row r="156" spans="1:27" hidden="1">
      <c r="D156" s="103"/>
      <c r="E156" s="104"/>
      <c r="F156" s="104"/>
      <c r="G156" s="104"/>
      <c r="H156" s="104"/>
      <c r="I156" s="99"/>
      <c r="O156" s="10"/>
      <c r="P156" s="10"/>
      <c r="X156" s="20"/>
      <c r="Y156" s="20"/>
    </row>
    <row r="157" spans="1:27" hidden="1">
      <c r="D157" s="105"/>
      <c r="E157" s="105"/>
      <c r="F157" s="105"/>
      <c r="G157" s="105"/>
      <c r="H157" s="105"/>
      <c r="I157" s="22"/>
      <c r="O157" s="10"/>
      <c r="P157" s="10"/>
    </row>
    <row r="158" spans="1:27" hidden="1">
      <c r="D158" s="105"/>
      <c r="E158" s="105"/>
      <c r="F158" s="102"/>
      <c r="G158" s="105"/>
      <c r="H158" s="105"/>
      <c r="I158" s="22"/>
      <c r="O158" s="10"/>
      <c r="P158" s="10"/>
    </row>
    <row r="159" spans="1:27" ht="46.5" hidden="1" customHeight="1">
      <c r="D159" s="105"/>
      <c r="E159" s="106">
        <f>E149+E150+E151+E152-E147</f>
        <v>0</v>
      </c>
      <c r="F159" s="107">
        <f>F149+F150+F151+F152-F147</f>
        <v>0</v>
      </c>
      <c r="G159" s="108">
        <f>G149+G150+G151+G152-G147</f>
        <v>-1.1641532182693481E-10</v>
      </c>
      <c r="H159" s="107">
        <f>H149+H150+H151+H152-H147</f>
        <v>0</v>
      </c>
      <c r="I159" s="22"/>
      <c r="O159" s="10"/>
      <c r="P159" s="10"/>
    </row>
    <row r="160" spans="1:27" hidden="1">
      <c r="D160" s="22"/>
      <c r="E160" s="22"/>
      <c r="F160" s="22"/>
      <c r="G160" s="22"/>
      <c r="H160" s="22"/>
      <c r="I160" s="22"/>
      <c r="O160" s="10"/>
      <c r="P160" s="10"/>
    </row>
    <row r="161" spans="15:16" hidden="1">
      <c r="O161" s="10"/>
      <c r="P161" s="10"/>
    </row>
    <row r="162" spans="15:16" hidden="1">
      <c r="O162" s="10"/>
      <c r="P162" s="10"/>
    </row>
    <row r="163" spans="15:16">
      <c r="O163" s="10"/>
      <c r="P163" s="10"/>
    </row>
    <row r="164" spans="15:16">
      <c r="O164" s="10"/>
      <c r="P164" s="10"/>
    </row>
    <row r="165" spans="15:16">
      <c r="O165" s="10"/>
      <c r="P165" s="10"/>
    </row>
    <row r="166" spans="15:16">
      <c r="O166" s="10"/>
      <c r="P166" s="10"/>
    </row>
    <row r="167" spans="15:16">
      <c r="O167" s="10"/>
      <c r="P167" s="10"/>
    </row>
    <row r="168" spans="15:16">
      <c r="O168" s="10"/>
      <c r="P168" s="10"/>
    </row>
    <row r="169" spans="15:16">
      <c r="O169" s="10"/>
      <c r="P169" s="10"/>
    </row>
    <row r="170" spans="15:16">
      <c r="O170" s="10"/>
      <c r="P170" s="10"/>
    </row>
    <row r="171" spans="15:16">
      <c r="O171" s="10"/>
      <c r="P171" s="10"/>
    </row>
    <row r="172" spans="15:16">
      <c r="O172" s="10"/>
      <c r="P172" s="10"/>
    </row>
    <row r="173" spans="15:16">
      <c r="O173" s="10"/>
      <c r="P173" s="10"/>
    </row>
    <row r="174" spans="15:16">
      <c r="O174" s="10"/>
      <c r="P174" s="10"/>
    </row>
    <row r="175" spans="15:16">
      <c r="O175" s="10"/>
      <c r="P175" s="10"/>
    </row>
    <row r="176" spans="15:16">
      <c r="O176" s="10"/>
      <c r="P176" s="10"/>
    </row>
    <row r="177" spans="15:16">
      <c r="O177" s="10"/>
      <c r="P177" s="10"/>
    </row>
    <row r="178" spans="15:16">
      <c r="O178" s="10"/>
      <c r="P178" s="10"/>
    </row>
    <row r="179" spans="15:16">
      <c r="O179" s="10"/>
      <c r="P179" s="10"/>
    </row>
    <row r="180" spans="15:16">
      <c r="O180" s="10"/>
      <c r="P180" s="10"/>
    </row>
    <row r="181" spans="15:16">
      <c r="O181" s="10"/>
      <c r="P181" s="10"/>
    </row>
    <row r="182" spans="15:16">
      <c r="O182" s="10"/>
      <c r="P182" s="10"/>
    </row>
    <row r="183" spans="15:16">
      <c r="O183" s="10"/>
      <c r="P183" s="10"/>
    </row>
    <row r="184" spans="15:16">
      <c r="O184" s="10"/>
      <c r="P184" s="10"/>
    </row>
    <row r="185" spans="15:16">
      <c r="O185" s="10"/>
      <c r="P185" s="10"/>
    </row>
    <row r="186" spans="15:16">
      <c r="O186" s="10"/>
      <c r="P186" s="10"/>
    </row>
    <row r="187" spans="15:16">
      <c r="O187" s="10"/>
      <c r="P187" s="10"/>
    </row>
    <row r="188" spans="15:16">
      <c r="O188" s="10"/>
      <c r="P188" s="10"/>
    </row>
    <row r="189" spans="15:16">
      <c r="O189" s="10"/>
      <c r="P189" s="10"/>
    </row>
    <row r="190" spans="15:16">
      <c r="O190" s="10"/>
      <c r="P190" s="10"/>
    </row>
    <row r="191" spans="15:16">
      <c r="O191" s="10"/>
      <c r="P191" s="10"/>
    </row>
    <row r="192" spans="15:16">
      <c r="O192" s="10"/>
      <c r="P192" s="10"/>
    </row>
    <row r="193" spans="15:16">
      <c r="O193" s="10"/>
      <c r="P193" s="10"/>
    </row>
    <row r="194" spans="15:16">
      <c r="O194" s="10"/>
      <c r="P194" s="10"/>
    </row>
    <row r="195" spans="15:16">
      <c r="O195" s="10"/>
      <c r="P195" s="10"/>
    </row>
    <row r="196" spans="15:16">
      <c r="O196" s="10"/>
      <c r="P196" s="10"/>
    </row>
    <row r="197" spans="15:16">
      <c r="O197" s="10"/>
      <c r="P197" s="10"/>
    </row>
    <row r="198" spans="15:16">
      <c r="O198" s="10"/>
      <c r="P198" s="10"/>
    </row>
    <row r="199" spans="15:16">
      <c r="O199" s="10"/>
      <c r="P199" s="10"/>
    </row>
    <row r="200" spans="15:16">
      <c r="O200" s="10"/>
      <c r="P200" s="10"/>
    </row>
    <row r="201" spans="15:16">
      <c r="O201" s="10"/>
      <c r="P201" s="10"/>
    </row>
    <row r="202" spans="15:16">
      <c r="O202" s="10"/>
      <c r="P202" s="10"/>
    </row>
    <row r="203" spans="15:16">
      <c r="O203" s="10"/>
      <c r="P203" s="10"/>
    </row>
    <row r="204" spans="15:16">
      <c r="O204" s="10"/>
      <c r="P204" s="10"/>
    </row>
    <row r="205" spans="15:16">
      <c r="O205" s="10"/>
      <c r="P205" s="10"/>
    </row>
    <row r="206" spans="15:16">
      <c r="O206" s="10"/>
      <c r="P206" s="10"/>
    </row>
    <row r="207" spans="15:16">
      <c r="O207" s="10"/>
      <c r="P207" s="10"/>
    </row>
    <row r="208" spans="15:16">
      <c r="O208" s="10"/>
      <c r="P208" s="10"/>
    </row>
    <row r="209" spans="15:16">
      <c r="O209" s="10"/>
      <c r="P209" s="10"/>
    </row>
    <row r="210" spans="15:16">
      <c r="O210" s="10"/>
      <c r="P210" s="10"/>
    </row>
    <row r="211" spans="15:16">
      <c r="O211" s="10"/>
      <c r="P211" s="10"/>
    </row>
    <row r="212" spans="15:16">
      <c r="O212" s="10"/>
      <c r="P212" s="10"/>
    </row>
    <row r="213" spans="15:16">
      <c r="O213" s="10"/>
      <c r="P213" s="10"/>
    </row>
    <row r="214" spans="15:16">
      <c r="O214" s="10"/>
      <c r="P214" s="10"/>
    </row>
    <row r="215" spans="15:16">
      <c r="O215" s="10"/>
      <c r="P215" s="10"/>
    </row>
    <row r="216" spans="15:16">
      <c r="O216" s="10"/>
      <c r="P216" s="10"/>
    </row>
    <row r="217" spans="15:16">
      <c r="O217" s="10"/>
      <c r="P217" s="10"/>
    </row>
    <row r="218" spans="15:16">
      <c r="O218" s="10"/>
      <c r="P218" s="10"/>
    </row>
    <row r="219" spans="15:16">
      <c r="O219" s="10"/>
      <c r="P219" s="10"/>
    </row>
    <row r="220" spans="15:16">
      <c r="O220" s="10"/>
      <c r="P220" s="10"/>
    </row>
    <row r="221" spans="15:16">
      <c r="O221" s="10"/>
      <c r="P221" s="10"/>
    </row>
    <row r="222" spans="15:16">
      <c r="O222" s="10"/>
      <c r="P222" s="10"/>
    </row>
    <row r="223" spans="15:16">
      <c r="O223" s="10"/>
      <c r="P223" s="10"/>
    </row>
    <row r="224" spans="15:16">
      <c r="O224" s="10"/>
      <c r="P224" s="10"/>
    </row>
    <row r="225" spans="15:16">
      <c r="O225" s="10"/>
      <c r="P225" s="10"/>
    </row>
    <row r="226" spans="15:16">
      <c r="O226" s="10"/>
      <c r="P226" s="10"/>
    </row>
    <row r="227" spans="15:16">
      <c r="O227" s="10"/>
      <c r="P227" s="10"/>
    </row>
    <row r="228" spans="15:16">
      <c r="O228" s="10"/>
      <c r="P228" s="10"/>
    </row>
    <row r="229" spans="15:16">
      <c r="O229" s="10"/>
      <c r="P229" s="10"/>
    </row>
    <row r="230" spans="15:16">
      <c r="O230" s="10"/>
      <c r="P230" s="10"/>
    </row>
    <row r="231" spans="15:16">
      <c r="O231" s="10"/>
      <c r="P231" s="10"/>
    </row>
    <row r="232" spans="15:16">
      <c r="O232" s="10"/>
      <c r="P232" s="10"/>
    </row>
    <row r="233" spans="15:16">
      <c r="O233" s="10"/>
      <c r="P233" s="10"/>
    </row>
    <row r="234" spans="15:16">
      <c r="O234" s="10"/>
      <c r="P234" s="10"/>
    </row>
    <row r="235" spans="15:16">
      <c r="O235" s="10"/>
      <c r="P235" s="10"/>
    </row>
    <row r="236" spans="15:16">
      <c r="O236" s="10"/>
      <c r="P236" s="10"/>
    </row>
    <row r="237" spans="15:16">
      <c r="O237" s="10"/>
      <c r="P237" s="10"/>
    </row>
    <row r="238" spans="15:16">
      <c r="O238" s="10"/>
      <c r="P238" s="10"/>
    </row>
    <row r="239" spans="15:16">
      <c r="O239" s="10"/>
      <c r="P239" s="10"/>
    </row>
    <row r="240" spans="15:16">
      <c r="O240" s="10"/>
      <c r="P240" s="10"/>
    </row>
    <row r="241" spans="15:16">
      <c r="O241" s="10"/>
      <c r="P241" s="10"/>
    </row>
    <row r="242" spans="15:16">
      <c r="O242" s="10"/>
      <c r="P242" s="10"/>
    </row>
    <row r="243" spans="15:16">
      <c r="O243" s="10"/>
      <c r="P243" s="10"/>
    </row>
    <row r="244" spans="15:16">
      <c r="O244" s="10"/>
      <c r="P244" s="10"/>
    </row>
    <row r="245" spans="15:16">
      <c r="O245" s="10"/>
      <c r="P245" s="10"/>
    </row>
    <row r="246" spans="15:16">
      <c r="O246" s="10"/>
      <c r="P246" s="10"/>
    </row>
    <row r="247" spans="15:16">
      <c r="O247" s="10"/>
      <c r="P247" s="10"/>
    </row>
    <row r="248" spans="15:16">
      <c r="O248" s="10"/>
      <c r="P248" s="10"/>
    </row>
    <row r="249" spans="15:16">
      <c r="O249" s="10"/>
      <c r="P249" s="10"/>
    </row>
    <row r="250" spans="15:16">
      <c r="O250" s="10"/>
      <c r="P250" s="10"/>
    </row>
    <row r="251" spans="15:16">
      <c r="O251" s="10"/>
      <c r="P251" s="10"/>
    </row>
    <row r="252" spans="15:16">
      <c r="O252" s="10"/>
      <c r="P252" s="10"/>
    </row>
    <row r="253" spans="15:16">
      <c r="O253" s="10"/>
      <c r="P253" s="10"/>
    </row>
    <row r="254" spans="15:16">
      <c r="O254" s="10"/>
      <c r="P254" s="10"/>
    </row>
    <row r="255" spans="15:16">
      <c r="O255" s="10"/>
      <c r="P255" s="10"/>
    </row>
    <row r="256" spans="15:16">
      <c r="O256" s="10"/>
      <c r="P256" s="10"/>
    </row>
    <row r="257" spans="15:16">
      <c r="O257" s="10"/>
      <c r="P257" s="10"/>
    </row>
    <row r="258" spans="15:16">
      <c r="O258" s="10"/>
      <c r="P258" s="10"/>
    </row>
    <row r="259" spans="15:16">
      <c r="O259" s="10"/>
      <c r="P259" s="10"/>
    </row>
    <row r="260" spans="15:16">
      <c r="O260" s="10"/>
      <c r="P260" s="10"/>
    </row>
    <row r="261" spans="15:16">
      <c r="O261" s="10"/>
      <c r="P261" s="10"/>
    </row>
    <row r="262" spans="15:16">
      <c r="O262" s="10"/>
      <c r="P262" s="10"/>
    </row>
    <row r="263" spans="15:16">
      <c r="O263" s="10"/>
      <c r="P263" s="10"/>
    </row>
    <row r="264" spans="15:16">
      <c r="O264" s="10"/>
      <c r="P264" s="10"/>
    </row>
  </sheetData>
  <mergeCells count="637">
    <mergeCell ref="A132:A135"/>
    <mergeCell ref="C132:C135"/>
    <mergeCell ref="B134:B135"/>
    <mergeCell ref="B132:B133"/>
    <mergeCell ref="A117:A120"/>
    <mergeCell ref="B117:B118"/>
    <mergeCell ref="A109:A116"/>
    <mergeCell ref="K109:K110"/>
    <mergeCell ref="B109:B110"/>
    <mergeCell ref="C109:C116"/>
    <mergeCell ref="J109:J110"/>
    <mergeCell ref="B121:B123"/>
    <mergeCell ref="C121:C127"/>
    <mergeCell ref="J126:J127"/>
    <mergeCell ref="K126:K127"/>
    <mergeCell ref="J124:J125"/>
    <mergeCell ref="K124:K125"/>
    <mergeCell ref="A128:A131"/>
    <mergeCell ref="B128:B129"/>
    <mergeCell ref="C128:C131"/>
    <mergeCell ref="J128:J129"/>
    <mergeCell ref="K128:K129"/>
    <mergeCell ref="K134:K135"/>
    <mergeCell ref="T109:T116"/>
    <mergeCell ref="Q113:Q114"/>
    <mergeCell ref="R113:R114"/>
    <mergeCell ref="R115:R116"/>
    <mergeCell ref="Q115:Q116"/>
    <mergeCell ref="Q111:Q112"/>
    <mergeCell ref="Q109:Q110"/>
    <mergeCell ref="B115:B116"/>
    <mergeCell ref="J115:J116"/>
    <mergeCell ref="K115:K116"/>
    <mergeCell ref="L115:L116"/>
    <mergeCell ref="M115:M116"/>
    <mergeCell ref="N115:N116"/>
    <mergeCell ref="M113:M114"/>
    <mergeCell ref="N113:N114"/>
    <mergeCell ref="M111:M112"/>
    <mergeCell ref="N111:N112"/>
    <mergeCell ref="M109:M110"/>
    <mergeCell ref="N109:N110"/>
    <mergeCell ref="R109:R110"/>
    <mergeCell ref="O115:O116"/>
    <mergeCell ref="P115:P116"/>
    <mergeCell ref="S109:S116"/>
    <mergeCell ref="T128:T131"/>
    <mergeCell ref="O130:O131"/>
    <mergeCell ref="P130:P131"/>
    <mergeCell ref="Q130:Q131"/>
    <mergeCell ref="R130:R131"/>
    <mergeCell ref="O128:O129"/>
    <mergeCell ref="P128:P129"/>
    <mergeCell ref="Q128:Q129"/>
    <mergeCell ref="R126:R127"/>
    <mergeCell ref="R128:R129"/>
    <mergeCell ref="Q126:Q127"/>
    <mergeCell ref="S121:S127"/>
    <mergeCell ref="T121:T127"/>
    <mergeCell ref="Q121:Q123"/>
    <mergeCell ref="O121:O123"/>
    <mergeCell ref="P121:P123"/>
    <mergeCell ref="O124:O125"/>
    <mergeCell ref="P124:P125"/>
    <mergeCell ref="R124:R125"/>
    <mergeCell ref="O126:O127"/>
    <mergeCell ref="P126:P127"/>
    <mergeCell ref="L128:L129"/>
    <mergeCell ref="B130:B131"/>
    <mergeCell ref="J130:J131"/>
    <mergeCell ref="K130:K131"/>
    <mergeCell ref="L130:L131"/>
    <mergeCell ref="A121:A127"/>
    <mergeCell ref="B126:B127"/>
    <mergeCell ref="J121:J123"/>
    <mergeCell ref="K121:K123"/>
    <mergeCell ref="L121:L123"/>
    <mergeCell ref="B124:B125"/>
    <mergeCell ref="L126:L127"/>
    <mergeCell ref="L124:L125"/>
    <mergeCell ref="A103:A108"/>
    <mergeCell ref="R107:R108"/>
    <mergeCell ref="O107:O108"/>
    <mergeCell ref="P107:P108"/>
    <mergeCell ref="Q107:Q108"/>
    <mergeCell ref="O111:O112"/>
    <mergeCell ref="P111:P112"/>
    <mergeCell ref="O113:O114"/>
    <mergeCell ref="P113:P114"/>
    <mergeCell ref="L109:L110"/>
    <mergeCell ref="N107:N108"/>
    <mergeCell ref="B111:B112"/>
    <mergeCell ref="J111:J112"/>
    <mergeCell ref="K111:K112"/>
    <mergeCell ref="L111:L112"/>
    <mergeCell ref="B113:B114"/>
    <mergeCell ref="J113:J114"/>
    <mergeCell ref="K113:K114"/>
    <mergeCell ref="L113:L114"/>
    <mergeCell ref="M107:M108"/>
    <mergeCell ref="M103:M104"/>
    <mergeCell ref="N103:N104"/>
    <mergeCell ref="K103:K104"/>
    <mergeCell ref="L103:L104"/>
    <mergeCell ref="B103:B104"/>
    <mergeCell ref="C103:C108"/>
    <mergeCell ref="J103:J104"/>
    <mergeCell ref="J105:J106"/>
    <mergeCell ref="K105:K106"/>
    <mergeCell ref="L105:L106"/>
    <mergeCell ref="B107:B108"/>
    <mergeCell ref="J107:J108"/>
    <mergeCell ref="K107:K108"/>
    <mergeCell ref="L107:L108"/>
    <mergeCell ref="T93:T102"/>
    <mergeCell ref="B96:B98"/>
    <mergeCell ref="J96:J98"/>
    <mergeCell ref="K96:K98"/>
    <mergeCell ref="L96:L98"/>
    <mergeCell ref="O96:O98"/>
    <mergeCell ref="P96:P98"/>
    <mergeCell ref="B101:B102"/>
    <mergeCell ref="R96:R98"/>
    <mergeCell ref="B99:B100"/>
    <mergeCell ref="J101:J102"/>
    <mergeCell ref="K101:K102"/>
    <mergeCell ref="L101:L102"/>
    <mergeCell ref="O101:O102"/>
    <mergeCell ref="P101:P102"/>
    <mergeCell ref="Q101:Q102"/>
    <mergeCell ref="R101:R102"/>
    <mergeCell ref="R99:R100"/>
    <mergeCell ref="M93:M95"/>
    <mergeCell ref="N93:N95"/>
    <mergeCell ref="M96:M98"/>
    <mergeCell ref="N96:N98"/>
    <mergeCell ref="K99:K100"/>
    <mergeCell ref="L99:L100"/>
    <mergeCell ref="A93:A102"/>
    <mergeCell ref="B93:B95"/>
    <mergeCell ref="C93:C102"/>
    <mergeCell ref="J93:J95"/>
    <mergeCell ref="K93:K95"/>
    <mergeCell ref="L93:L95"/>
    <mergeCell ref="O93:O95"/>
    <mergeCell ref="P93:P95"/>
    <mergeCell ref="B91:B92"/>
    <mergeCell ref="J91:J92"/>
    <mergeCell ref="K91:K92"/>
    <mergeCell ref="L91:L92"/>
    <mergeCell ref="O91:O92"/>
    <mergeCell ref="P91:P92"/>
    <mergeCell ref="A85:A92"/>
    <mergeCell ref="B85:B87"/>
    <mergeCell ref="C85:C92"/>
    <mergeCell ref="J85:J87"/>
    <mergeCell ref="K85:K87"/>
    <mergeCell ref="L85:L87"/>
    <mergeCell ref="B88:B90"/>
    <mergeCell ref="J88:J90"/>
    <mergeCell ref="K88:K90"/>
    <mergeCell ref="J99:J100"/>
    <mergeCell ref="T78:T84"/>
    <mergeCell ref="B81:B82"/>
    <mergeCell ref="J81:J82"/>
    <mergeCell ref="K81:K82"/>
    <mergeCell ref="L81:L82"/>
    <mergeCell ref="O81:O82"/>
    <mergeCell ref="P81:P82"/>
    <mergeCell ref="L88:L90"/>
    <mergeCell ref="Q81:Q82"/>
    <mergeCell ref="R81:R82"/>
    <mergeCell ref="B83:B84"/>
    <mergeCell ref="J83:J84"/>
    <mergeCell ref="K83:K84"/>
    <mergeCell ref="L83:L84"/>
    <mergeCell ref="O83:O84"/>
    <mergeCell ref="P83:P84"/>
    <mergeCell ref="Q83:Q84"/>
    <mergeCell ref="R83:R84"/>
    <mergeCell ref="O85:O87"/>
    <mergeCell ref="P85:P87"/>
    <mergeCell ref="Q85:Q87"/>
    <mergeCell ref="R85:R87"/>
    <mergeCell ref="S85:S92"/>
    <mergeCell ref="T85:T92"/>
    <mergeCell ref="T74:T77"/>
    <mergeCell ref="O76:O77"/>
    <mergeCell ref="P76:P77"/>
    <mergeCell ref="Q76:Q77"/>
    <mergeCell ref="R76:R77"/>
    <mergeCell ref="A78:A84"/>
    <mergeCell ref="B78:B80"/>
    <mergeCell ref="C78:C84"/>
    <mergeCell ref="J78:J80"/>
    <mergeCell ref="K78:K80"/>
    <mergeCell ref="L78:L80"/>
    <mergeCell ref="O78:O80"/>
    <mergeCell ref="P78:P80"/>
    <mergeCell ref="A74:A77"/>
    <mergeCell ref="B74:B75"/>
    <mergeCell ref="C74:C77"/>
    <mergeCell ref="J74:J75"/>
    <mergeCell ref="K74:K75"/>
    <mergeCell ref="L74:L75"/>
    <mergeCell ref="B76:B77"/>
    <mergeCell ref="J76:J77"/>
    <mergeCell ref="Q78:Q80"/>
    <mergeCell ref="R78:R80"/>
    <mergeCell ref="S78:S84"/>
    <mergeCell ref="K76:K77"/>
    <mergeCell ref="L76:L77"/>
    <mergeCell ref="R67:R68"/>
    <mergeCell ref="B69:B71"/>
    <mergeCell ref="J69:J71"/>
    <mergeCell ref="K69:K71"/>
    <mergeCell ref="L69:L71"/>
    <mergeCell ref="O69:O71"/>
    <mergeCell ref="P69:P71"/>
    <mergeCell ref="Q69:Q71"/>
    <mergeCell ref="R69:R71"/>
    <mergeCell ref="O74:O75"/>
    <mergeCell ref="P74:P75"/>
    <mergeCell ref="Q74:Q75"/>
    <mergeCell ref="R74:R75"/>
    <mergeCell ref="M74:M75"/>
    <mergeCell ref="N74:N75"/>
    <mergeCell ref="M76:M77"/>
    <mergeCell ref="N76:N77"/>
    <mergeCell ref="B67:B68"/>
    <mergeCell ref="M69:M71"/>
    <mergeCell ref="J72:J73"/>
    <mergeCell ref="K72:K73"/>
    <mergeCell ref="L72:L73"/>
    <mergeCell ref="A64:A73"/>
    <mergeCell ref="C64:C73"/>
    <mergeCell ref="B72:B73"/>
    <mergeCell ref="O55:O56"/>
    <mergeCell ref="T51:T63"/>
    <mergeCell ref="L55:L56"/>
    <mergeCell ref="O57:O60"/>
    <mergeCell ref="S51:S63"/>
    <mergeCell ref="P61:P63"/>
    <mergeCell ref="Q61:Q63"/>
    <mergeCell ref="R61:R63"/>
    <mergeCell ref="J64:J66"/>
    <mergeCell ref="K64:K66"/>
    <mergeCell ref="R64:R66"/>
    <mergeCell ref="J67:J68"/>
    <mergeCell ref="K67:K68"/>
    <mergeCell ref="L67:L68"/>
    <mergeCell ref="O67:O68"/>
    <mergeCell ref="P67:P68"/>
    <mergeCell ref="Q67:Q68"/>
    <mergeCell ref="L64:L66"/>
    <mergeCell ref="O64:O66"/>
    <mergeCell ref="R57:R60"/>
    <mergeCell ref="P57:P60"/>
    <mergeCell ref="K49:K50"/>
    <mergeCell ref="M49:M50"/>
    <mergeCell ref="N49:N50"/>
    <mergeCell ref="L61:L63"/>
    <mergeCell ref="M61:M63"/>
    <mergeCell ref="N61:N63"/>
    <mergeCell ref="O61:O63"/>
    <mergeCell ref="A51:A63"/>
    <mergeCell ref="J61:J63"/>
    <mergeCell ref="K61:K63"/>
    <mergeCell ref="B55:B56"/>
    <mergeCell ref="J55:J56"/>
    <mergeCell ref="K55:K56"/>
    <mergeCell ref="B61:B63"/>
    <mergeCell ref="J51:J54"/>
    <mergeCell ref="K51:K54"/>
    <mergeCell ref="T47:T50"/>
    <mergeCell ref="O49:O50"/>
    <mergeCell ref="P49:P50"/>
    <mergeCell ref="Q49:Q50"/>
    <mergeCell ref="R49:R50"/>
    <mergeCell ref="S41:S46"/>
    <mergeCell ref="T41:T46"/>
    <mergeCell ref="O43:O44"/>
    <mergeCell ref="P43:P44"/>
    <mergeCell ref="Q43:Q44"/>
    <mergeCell ref="R43:R44"/>
    <mergeCell ref="P47:P48"/>
    <mergeCell ref="Q47:Q48"/>
    <mergeCell ref="P41:P42"/>
    <mergeCell ref="Q41:Q42"/>
    <mergeCell ref="O47:O48"/>
    <mergeCell ref="R47:R48"/>
    <mergeCell ref="T29:T40"/>
    <mergeCell ref="O38:O40"/>
    <mergeCell ref="P38:P40"/>
    <mergeCell ref="Q38:Q40"/>
    <mergeCell ref="R38:R40"/>
    <mergeCell ref="R32:R34"/>
    <mergeCell ref="R35:R37"/>
    <mergeCell ref="O32:O34"/>
    <mergeCell ref="P32:P34"/>
    <mergeCell ref="Q32:Q34"/>
    <mergeCell ref="O35:O37"/>
    <mergeCell ref="P35:P37"/>
    <mergeCell ref="Q35:Q37"/>
    <mergeCell ref="O29:O31"/>
    <mergeCell ref="P29:P31"/>
    <mergeCell ref="Q29:Q31"/>
    <mergeCell ref="R29:R31"/>
    <mergeCell ref="S29:S40"/>
    <mergeCell ref="A29:A40"/>
    <mergeCell ref="B29:B31"/>
    <mergeCell ref="C29:C40"/>
    <mergeCell ref="J29:J31"/>
    <mergeCell ref="K29:K31"/>
    <mergeCell ref="L29:L31"/>
    <mergeCell ref="B38:B40"/>
    <mergeCell ref="J38:J40"/>
    <mergeCell ref="K38:K40"/>
    <mergeCell ref="L38:L40"/>
    <mergeCell ref="B32:B34"/>
    <mergeCell ref="B35:B37"/>
    <mergeCell ref="J32:J34"/>
    <mergeCell ref="J35:J37"/>
    <mergeCell ref="K32:K34"/>
    <mergeCell ref="K35:K37"/>
    <mergeCell ref="L32:L34"/>
    <mergeCell ref="L35:L37"/>
    <mergeCell ref="T15:T28"/>
    <mergeCell ref="O19:O21"/>
    <mergeCell ref="P19:P21"/>
    <mergeCell ref="Q19:Q21"/>
    <mergeCell ref="R19:R21"/>
    <mergeCell ref="O26:O28"/>
    <mergeCell ref="P26:P28"/>
    <mergeCell ref="Q26:Q28"/>
    <mergeCell ref="R26:R28"/>
    <mergeCell ref="O15:O18"/>
    <mergeCell ref="P15:P18"/>
    <mergeCell ref="Q15:Q18"/>
    <mergeCell ref="R15:R18"/>
    <mergeCell ref="R22:R25"/>
    <mergeCell ref="Q22:Q25"/>
    <mergeCell ref="P22:P25"/>
    <mergeCell ref="O22:O25"/>
    <mergeCell ref="S15:S28"/>
    <mergeCell ref="A15:A28"/>
    <mergeCell ref="B15:B18"/>
    <mergeCell ref="C15:C28"/>
    <mergeCell ref="B19:B21"/>
    <mergeCell ref="J19:J21"/>
    <mergeCell ref="K19:K21"/>
    <mergeCell ref="L19:L21"/>
    <mergeCell ref="B26:B28"/>
    <mergeCell ref="J26:J28"/>
    <mergeCell ref="K26:K28"/>
    <mergeCell ref="L26:L28"/>
    <mergeCell ref="B22:B25"/>
    <mergeCell ref="J15:J18"/>
    <mergeCell ref="K15:K18"/>
    <mergeCell ref="L15:L18"/>
    <mergeCell ref="J22:J25"/>
    <mergeCell ref="K22:K25"/>
    <mergeCell ref="L22:L25"/>
    <mergeCell ref="R9:R10"/>
    <mergeCell ref="S9:S14"/>
    <mergeCell ref="T9:T14"/>
    <mergeCell ref="Q11:Q12"/>
    <mergeCell ref="R11:R12"/>
    <mergeCell ref="Q13:Q14"/>
    <mergeCell ref="R13:R14"/>
    <mergeCell ref="B13:B14"/>
    <mergeCell ref="J13:J14"/>
    <mergeCell ref="K13:K14"/>
    <mergeCell ref="L13:L14"/>
    <mergeCell ref="O13:O14"/>
    <mergeCell ref="P13:P14"/>
    <mergeCell ref="B11:B12"/>
    <mergeCell ref="J11:J12"/>
    <mergeCell ref="K11:K12"/>
    <mergeCell ref="L11:L12"/>
    <mergeCell ref="O11:O12"/>
    <mergeCell ref="P11:P12"/>
    <mergeCell ref="A9:A14"/>
    <mergeCell ref="B9:B10"/>
    <mergeCell ref="C9:C14"/>
    <mergeCell ref="J9:J10"/>
    <mergeCell ref="K9:K10"/>
    <mergeCell ref="L9:L10"/>
    <mergeCell ref="O9:O10"/>
    <mergeCell ref="P9:P10"/>
    <mergeCell ref="Q9:Q10"/>
    <mergeCell ref="M9:M10"/>
    <mergeCell ref="N9:N10"/>
    <mergeCell ref="M11:M12"/>
    <mergeCell ref="N11:N12"/>
    <mergeCell ref="M13:M14"/>
    <mergeCell ref="N13:N14"/>
    <mergeCell ref="O3:P3"/>
    <mergeCell ref="Q3:R3"/>
    <mergeCell ref="S3:S7"/>
    <mergeCell ref="T3:T7"/>
    <mergeCell ref="E4:E7"/>
    <mergeCell ref="F4:F7"/>
    <mergeCell ref="G4:G7"/>
    <mergeCell ref="H4:H7"/>
    <mergeCell ref="I4:I7"/>
    <mergeCell ref="J4:J7"/>
    <mergeCell ref="O4:O7"/>
    <mergeCell ref="P4:P7"/>
    <mergeCell ref="Q4:Q7"/>
    <mergeCell ref="R4:R7"/>
    <mergeCell ref="M3:N3"/>
    <mergeCell ref="M4:M7"/>
    <mergeCell ref="N4:N7"/>
    <mergeCell ref="A1:L1"/>
    <mergeCell ref="A3:A7"/>
    <mergeCell ref="B3:B7"/>
    <mergeCell ref="C3:C7"/>
    <mergeCell ref="D3:D7"/>
    <mergeCell ref="E3:I3"/>
    <mergeCell ref="J3:L3"/>
    <mergeCell ref="K4:K7"/>
    <mergeCell ref="L4:L7"/>
    <mergeCell ref="T103:T108"/>
    <mergeCell ref="O105:O106"/>
    <mergeCell ref="P105:P106"/>
    <mergeCell ref="Q105:Q106"/>
    <mergeCell ref="R105:R106"/>
    <mergeCell ref="S117:S120"/>
    <mergeCell ref="T117:T120"/>
    <mergeCell ref="B119:B120"/>
    <mergeCell ref="J119:J120"/>
    <mergeCell ref="K119:K120"/>
    <mergeCell ref="L119:L120"/>
    <mergeCell ref="O119:O120"/>
    <mergeCell ref="P119:P120"/>
    <mergeCell ref="Q119:Q120"/>
    <mergeCell ref="R119:R120"/>
    <mergeCell ref="Q117:Q118"/>
    <mergeCell ref="C117:C120"/>
    <mergeCell ref="J117:J118"/>
    <mergeCell ref="K117:K118"/>
    <mergeCell ref="L117:L118"/>
    <mergeCell ref="O117:O118"/>
    <mergeCell ref="P117:P118"/>
    <mergeCell ref="B105:B106"/>
    <mergeCell ref="R103:R104"/>
    <mergeCell ref="Q57:Q60"/>
    <mergeCell ref="S74:S77"/>
    <mergeCell ref="O88:O90"/>
    <mergeCell ref="P88:P90"/>
    <mergeCell ref="Q88:Q90"/>
    <mergeCell ref="R88:R90"/>
    <mergeCell ref="R91:R92"/>
    <mergeCell ref="P64:P66"/>
    <mergeCell ref="Q64:Q66"/>
    <mergeCell ref="Q72:Q73"/>
    <mergeCell ref="R72:R73"/>
    <mergeCell ref="O72:O73"/>
    <mergeCell ref="P72:P73"/>
    <mergeCell ref="S64:S73"/>
    <mergeCell ref="Q91:Q92"/>
    <mergeCell ref="P55:P56"/>
    <mergeCell ref="O51:O54"/>
    <mergeCell ref="P51:P54"/>
    <mergeCell ref="Q51:Q54"/>
    <mergeCell ref="R51:R54"/>
    <mergeCell ref="Q55:Q56"/>
    <mergeCell ref="R55:R56"/>
    <mergeCell ref="S47:S50"/>
    <mergeCell ref="M19:M21"/>
    <mergeCell ref="N19:N21"/>
    <mergeCell ref="M26:M28"/>
    <mergeCell ref="N26:N28"/>
    <mergeCell ref="M29:M31"/>
    <mergeCell ref="N29:N31"/>
    <mergeCell ref="M15:M18"/>
    <mergeCell ref="N15:N18"/>
    <mergeCell ref="M99:M100"/>
    <mergeCell ref="N91:N92"/>
    <mergeCell ref="M57:M60"/>
    <mergeCell ref="N57:N60"/>
    <mergeCell ref="N22:N25"/>
    <mergeCell ref="M22:M25"/>
    <mergeCell ref="M32:M34"/>
    <mergeCell ref="N32:N34"/>
    <mergeCell ref="M35:M37"/>
    <mergeCell ref="N35:N37"/>
    <mergeCell ref="M38:M40"/>
    <mergeCell ref="N38:N40"/>
    <mergeCell ref="N81:N82"/>
    <mergeCell ref="M83:M84"/>
    <mergeCell ref="N83:N84"/>
    <mergeCell ref="N99:N100"/>
    <mergeCell ref="N64:N66"/>
    <mergeCell ref="N67:N68"/>
    <mergeCell ref="M64:M66"/>
    <mergeCell ref="M72:M73"/>
    <mergeCell ref="N72:N73"/>
    <mergeCell ref="N78:N80"/>
    <mergeCell ref="A136:A146"/>
    <mergeCell ref="B136:B140"/>
    <mergeCell ref="N128:N129"/>
    <mergeCell ref="M130:M131"/>
    <mergeCell ref="N130:N131"/>
    <mergeCell ref="M51:M54"/>
    <mergeCell ref="N51:N54"/>
    <mergeCell ref="M55:M56"/>
    <mergeCell ref="N55:N56"/>
    <mergeCell ref="M105:M106"/>
    <mergeCell ref="N105:N106"/>
    <mergeCell ref="M124:M125"/>
    <mergeCell ref="N124:N125"/>
    <mergeCell ref="M67:M68"/>
    <mergeCell ref="B142:B146"/>
    <mergeCell ref="C136:C146"/>
    <mergeCell ref="M117:M118"/>
    <mergeCell ref="N117:N118"/>
    <mergeCell ref="M121:M123"/>
    <mergeCell ref="N121:N123"/>
    <mergeCell ref="M126:M127"/>
    <mergeCell ref="N126:N127"/>
    <mergeCell ref="B64:B66"/>
    <mergeCell ref="C51:C63"/>
    <mergeCell ref="A41:A46"/>
    <mergeCell ref="J45:J46"/>
    <mergeCell ref="K45:K46"/>
    <mergeCell ref="L45:L46"/>
    <mergeCell ref="M45:M46"/>
    <mergeCell ref="N45:N46"/>
    <mergeCell ref="L51:L54"/>
    <mergeCell ref="L57:L60"/>
    <mergeCell ref="B43:B44"/>
    <mergeCell ref="J43:J44"/>
    <mergeCell ref="K43:K44"/>
    <mergeCell ref="L43:L44"/>
    <mergeCell ref="L47:L48"/>
    <mergeCell ref="L49:L50"/>
    <mergeCell ref="A47:A50"/>
    <mergeCell ref="B47:B48"/>
    <mergeCell ref="B57:B60"/>
    <mergeCell ref="J57:J60"/>
    <mergeCell ref="K57:K60"/>
    <mergeCell ref="B51:B54"/>
    <mergeCell ref="C47:C50"/>
    <mergeCell ref="J47:J48"/>
    <mergeCell ref="B49:B50"/>
    <mergeCell ref="J49:J50"/>
    <mergeCell ref="K47:K48"/>
    <mergeCell ref="J41:J42"/>
    <mergeCell ref="K41:K42"/>
    <mergeCell ref="L41:L42"/>
    <mergeCell ref="M41:M42"/>
    <mergeCell ref="N41:N42"/>
    <mergeCell ref="O41:O42"/>
    <mergeCell ref="R41:R42"/>
    <mergeCell ref="B41:B42"/>
    <mergeCell ref="C41:C46"/>
    <mergeCell ref="B45:B46"/>
    <mergeCell ref="M43:M44"/>
    <mergeCell ref="N43:N44"/>
    <mergeCell ref="M47:M48"/>
    <mergeCell ref="N47:N48"/>
    <mergeCell ref="O45:O46"/>
    <mergeCell ref="P45:P46"/>
    <mergeCell ref="Q45:Q46"/>
    <mergeCell ref="R45:R46"/>
    <mergeCell ref="M119:M120"/>
    <mergeCell ref="Q103:Q104"/>
    <mergeCell ref="Q96:Q98"/>
    <mergeCell ref="Q93:Q95"/>
    <mergeCell ref="O99:O100"/>
    <mergeCell ref="P99:P100"/>
    <mergeCell ref="Q99:Q100"/>
    <mergeCell ref="M101:M102"/>
    <mergeCell ref="N101:N102"/>
    <mergeCell ref="M81:M82"/>
    <mergeCell ref="M85:M87"/>
    <mergeCell ref="M78:M80"/>
    <mergeCell ref="N85:N87"/>
    <mergeCell ref="M88:M90"/>
    <mergeCell ref="N88:N90"/>
    <mergeCell ref="M91:M92"/>
    <mergeCell ref="Q136:Q140"/>
    <mergeCell ref="S132:S135"/>
    <mergeCell ref="R136:R140"/>
    <mergeCell ref="S103:S108"/>
    <mergeCell ref="R93:R95"/>
    <mergeCell ref="S93:S102"/>
    <mergeCell ref="O103:O104"/>
    <mergeCell ref="P103:P104"/>
    <mergeCell ref="M128:M129"/>
    <mergeCell ref="R111:R112"/>
    <mergeCell ref="R117:R118"/>
    <mergeCell ref="S128:S131"/>
    <mergeCell ref="Q124:Q125"/>
    <mergeCell ref="R121:R123"/>
    <mergeCell ref="O109:O110"/>
    <mergeCell ref="P109:P110"/>
    <mergeCell ref="N119:N120"/>
    <mergeCell ref="M134:M135"/>
    <mergeCell ref="N134:N135"/>
    <mergeCell ref="O134:O135"/>
    <mergeCell ref="P134:P135"/>
    <mergeCell ref="Q134:Q135"/>
    <mergeCell ref="R134:R135"/>
    <mergeCell ref="L132:L133"/>
    <mergeCell ref="M132:M133"/>
    <mergeCell ref="N132:N133"/>
    <mergeCell ref="O132:O133"/>
    <mergeCell ref="P132:P133"/>
    <mergeCell ref="Q132:Q133"/>
    <mergeCell ref="R132:R133"/>
    <mergeCell ref="S136:S146"/>
    <mergeCell ref="T136:T146"/>
    <mergeCell ref="T64:T73"/>
    <mergeCell ref="T132:T135"/>
    <mergeCell ref="J132:J133"/>
    <mergeCell ref="J134:J135"/>
    <mergeCell ref="K132:K133"/>
    <mergeCell ref="J136:J140"/>
    <mergeCell ref="J142:J146"/>
    <mergeCell ref="K136:K140"/>
    <mergeCell ref="L136:L140"/>
    <mergeCell ref="K142:K146"/>
    <mergeCell ref="L142:L146"/>
    <mergeCell ref="M142:M146"/>
    <mergeCell ref="N142:N146"/>
    <mergeCell ref="O142:O146"/>
    <mergeCell ref="P142:P146"/>
    <mergeCell ref="Q142:Q146"/>
    <mergeCell ref="R142:R146"/>
    <mergeCell ref="M136:M140"/>
    <mergeCell ref="N136:N140"/>
    <mergeCell ref="O136:O140"/>
    <mergeCell ref="P136:P140"/>
    <mergeCell ref="L134:L135"/>
  </mergeCells>
  <pageMargins left="0.11811023622047245" right="0.11811023622047245" top="0.39370078740157483" bottom="0.11811023622047245" header="0.31496062992125984" footer="0.11811023622047245"/>
  <pageSetup paperSize="9" scale="7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2019-03-29T09:33:31Z</dcterms:modified>
</cp:coreProperties>
</file>