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2020" sheetId="3" r:id="rId1"/>
  </sheets>
  <definedNames>
    <definedName name="_xlnm.Print_Titles" localSheetId="0">'2020'!$3:$7</definedName>
  </definedNames>
  <calcPr calcId="125725"/>
</workbook>
</file>

<file path=xl/calcChain.xml><?xml version="1.0" encoding="utf-8"?>
<calcChain xmlns="http://schemas.openxmlformats.org/spreadsheetml/2006/main">
  <c r="K156" i="3"/>
  <c r="Q81"/>
  <c r="H32"/>
  <c r="H33"/>
  <c r="F32"/>
  <c r="E32"/>
  <c r="F33"/>
  <c r="G92"/>
  <c r="G91"/>
  <c r="G89"/>
  <c r="I89"/>
  <c r="H151"/>
  <c r="E151"/>
  <c r="H42"/>
  <c r="F42"/>
  <c r="E42"/>
  <c r="G43"/>
  <c r="G64" l="1"/>
  <c r="E143" l="1"/>
  <c r="F143"/>
  <c r="H143"/>
  <c r="I64" l="1"/>
  <c r="R52" l="1"/>
  <c r="Q52"/>
  <c r="P52"/>
  <c r="O52"/>
  <c r="N52"/>
  <c r="M52"/>
  <c r="R141"/>
  <c r="Q141"/>
  <c r="P141"/>
  <c r="O141"/>
  <c r="N141"/>
  <c r="M141"/>
  <c r="E21"/>
  <c r="H130"/>
  <c r="F130"/>
  <c r="E130"/>
  <c r="E134"/>
  <c r="H148"/>
  <c r="G39"/>
  <c r="I39"/>
  <c r="H38"/>
  <c r="F38"/>
  <c r="E38"/>
  <c r="H63"/>
  <c r="F63"/>
  <c r="E63"/>
  <c r="H57"/>
  <c r="F57"/>
  <c r="E57"/>
  <c r="I92"/>
  <c r="H87"/>
  <c r="F87"/>
  <c r="E87"/>
  <c r="H90"/>
  <c r="F90"/>
  <c r="G90" s="1"/>
  <c r="E90"/>
  <c r="H131"/>
  <c r="F131"/>
  <c r="E131"/>
  <c r="H134"/>
  <c r="F134"/>
  <c r="F151"/>
  <c r="G87" l="1"/>
  <c r="I57"/>
  <c r="G32"/>
  <c r="G57"/>
  <c r="I32"/>
  <c r="I87"/>
  <c r="R9"/>
  <c r="Q9"/>
  <c r="P9"/>
  <c r="O9"/>
  <c r="N9"/>
  <c r="M9"/>
  <c r="H11"/>
  <c r="F11"/>
  <c r="E11"/>
  <c r="H10"/>
  <c r="F10"/>
  <c r="E10"/>
  <c r="I14"/>
  <c r="G14"/>
  <c r="H12"/>
  <c r="F12"/>
  <c r="E12"/>
  <c r="R145"/>
  <c r="Q145"/>
  <c r="P145"/>
  <c r="O145"/>
  <c r="N145"/>
  <c r="M145"/>
  <c r="V9" l="1"/>
  <c r="X9"/>
  <c r="I10"/>
  <c r="W9"/>
  <c r="G10"/>
  <c r="R71"/>
  <c r="Q71"/>
  <c r="P71"/>
  <c r="O71"/>
  <c r="N71"/>
  <c r="M71"/>
  <c r="R81"/>
  <c r="P81"/>
  <c r="O81"/>
  <c r="N81"/>
  <c r="M81"/>
  <c r="L81"/>
  <c r="J81"/>
  <c r="J156" s="1"/>
  <c r="L156" s="1"/>
  <c r="Q125"/>
  <c r="P125"/>
  <c r="O125"/>
  <c r="N125"/>
  <c r="M125"/>
  <c r="R125"/>
  <c r="G45"/>
  <c r="G44"/>
  <c r="E33"/>
  <c r="H162"/>
  <c r="F162"/>
  <c r="E162"/>
  <c r="H103"/>
  <c r="F103"/>
  <c r="E103"/>
  <c r="H109"/>
  <c r="F109"/>
  <c r="E109"/>
  <c r="F148"/>
  <c r="E148"/>
  <c r="H147"/>
  <c r="F147"/>
  <c r="E147"/>
  <c r="H146"/>
  <c r="F146"/>
  <c r="E146"/>
  <c r="H149"/>
  <c r="F149"/>
  <c r="E149"/>
  <c r="G150"/>
  <c r="H142"/>
  <c r="F142"/>
  <c r="E142"/>
  <c r="H73"/>
  <c r="F73"/>
  <c r="E73"/>
  <c r="I80"/>
  <c r="G80"/>
  <c r="H79"/>
  <c r="F79"/>
  <c r="E79"/>
  <c r="H60"/>
  <c r="F60"/>
  <c r="E60"/>
  <c r="H68"/>
  <c r="F68"/>
  <c r="E68"/>
  <c r="H58"/>
  <c r="F58"/>
  <c r="E58"/>
  <c r="I65"/>
  <c r="G65"/>
  <c r="H50"/>
  <c r="F50"/>
  <c r="E50"/>
  <c r="H24"/>
  <c r="F24"/>
  <c r="E24"/>
  <c r="H15"/>
  <c r="H9" s="1"/>
  <c r="AA9" s="1"/>
  <c r="F15"/>
  <c r="F9" s="1"/>
  <c r="E15"/>
  <c r="E9" s="1"/>
  <c r="Y9" s="1"/>
  <c r="R46"/>
  <c r="P46"/>
  <c r="Z9" l="1"/>
  <c r="I79"/>
  <c r="G79"/>
  <c r="I70"/>
  <c r="I69"/>
  <c r="I67"/>
  <c r="I66"/>
  <c r="G70"/>
  <c r="G69"/>
  <c r="G67"/>
  <c r="G66"/>
  <c r="H59"/>
  <c r="X56" s="1"/>
  <c r="F59"/>
  <c r="W56" s="1"/>
  <c r="E59"/>
  <c r="V56" s="1"/>
  <c r="I58" l="1"/>
  <c r="G58"/>
  <c r="I68"/>
  <c r="I144"/>
  <c r="G144"/>
  <c r="X141"/>
  <c r="H141"/>
  <c r="F141"/>
  <c r="E141"/>
  <c r="W141"/>
  <c r="H145"/>
  <c r="F145"/>
  <c r="E145"/>
  <c r="G142"/>
  <c r="I155"/>
  <c r="I154"/>
  <c r="I153"/>
  <c r="I152"/>
  <c r="G155"/>
  <c r="G154"/>
  <c r="G153"/>
  <c r="G152"/>
  <c r="Z141" l="1"/>
  <c r="AA141"/>
  <c r="G141"/>
  <c r="G143"/>
  <c r="V145"/>
  <c r="Y145" s="1"/>
  <c r="X145"/>
  <c r="AA145" s="1"/>
  <c r="W145"/>
  <c r="Z145" s="1"/>
  <c r="I149"/>
  <c r="I141"/>
  <c r="I143"/>
  <c r="I142"/>
  <c r="V141"/>
  <c r="Y141" s="1"/>
  <c r="I146"/>
  <c r="I145"/>
  <c r="I151"/>
  <c r="G149"/>
  <c r="I148"/>
  <c r="G148"/>
  <c r="I147"/>
  <c r="G147"/>
  <c r="G146"/>
  <c r="G145"/>
  <c r="G151"/>
  <c r="I27"/>
  <c r="I25"/>
  <c r="G27"/>
  <c r="G25"/>
  <c r="G16"/>
  <c r="I16"/>
  <c r="R129"/>
  <c r="Q129"/>
  <c r="P129"/>
  <c r="O129"/>
  <c r="N129"/>
  <c r="M129"/>
  <c r="R117"/>
  <c r="Q117"/>
  <c r="P117"/>
  <c r="O117"/>
  <c r="N117"/>
  <c r="M117"/>
  <c r="R111"/>
  <c r="Q111"/>
  <c r="P111"/>
  <c r="O111"/>
  <c r="N111"/>
  <c r="M111"/>
  <c r="R101"/>
  <c r="Q101"/>
  <c r="P101"/>
  <c r="O101"/>
  <c r="N101"/>
  <c r="M101"/>
  <c r="R93"/>
  <c r="Q93"/>
  <c r="P93"/>
  <c r="O93"/>
  <c r="N93"/>
  <c r="M93"/>
  <c r="R85"/>
  <c r="Q85"/>
  <c r="P85"/>
  <c r="O85"/>
  <c r="N85"/>
  <c r="M85"/>
  <c r="R56"/>
  <c r="Q56"/>
  <c r="P56"/>
  <c r="O56"/>
  <c r="N56"/>
  <c r="M56"/>
  <c r="Q46"/>
  <c r="O46"/>
  <c r="N46"/>
  <c r="M46"/>
  <c r="R31"/>
  <c r="Q31"/>
  <c r="P31"/>
  <c r="O31"/>
  <c r="N31"/>
  <c r="M31"/>
  <c r="R17"/>
  <c r="R156" s="1"/>
  <c r="Q17"/>
  <c r="Q156" s="1"/>
  <c r="P17"/>
  <c r="P156" s="1"/>
  <c r="O17"/>
  <c r="O156" s="1"/>
  <c r="N17"/>
  <c r="N156" s="1"/>
  <c r="M17"/>
  <c r="M156" s="1"/>
  <c r="H28"/>
  <c r="L12"/>
  <c r="H132"/>
  <c r="F132"/>
  <c r="E132"/>
  <c r="E129" s="1"/>
  <c r="I135"/>
  <c r="G135"/>
  <c r="H118"/>
  <c r="X117" s="1"/>
  <c r="F118"/>
  <c r="W117" s="1"/>
  <c r="E118"/>
  <c r="V117" s="1"/>
  <c r="G128"/>
  <c r="H127"/>
  <c r="H125" s="1"/>
  <c r="F127"/>
  <c r="F125" s="1"/>
  <c r="E127"/>
  <c r="E125" s="1"/>
  <c r="H126"/>
  <c r="F126"/>
  <c r="W125" s="1"/>
  <c r="E126"/>
  <c r="V125" s="1"/>
  <c r="H112"/>
  <c r="H111" s="1"/>
  <c r="F112"/>
  <c r="W111" s="1"/>
  <c r="E112"/>
  <c r="E111" s="1"/>
  <c r="I116"/>
  <c r="I114"/>
  <c r="H102"/>
  <c r="F102"/>
  <c r="E102"/>
  <c r="V101" s="1"/>
  <c r="H104"/>
  <c r="F104"/>
  <c r="E104"/>
  <c r="G105"/>
  <c r="H107"/>
  <c r="F107"/>
  <c r="E107"/>
  <c r="G108"/>
  <c r="H94"/>
  <c r="F94"/>
  <c r="E94"/>
  <c r="H95"/>
  <c r="F95"/>
  <c r="E95"/>
  <c r="H99"/>
  <c r="F99"/>
  <c r="E99"/>
  <c r="H96"/>
  <c r="G97"/>
  <c r="F96"/>
  <c r="E96"/>
  <c r="H86"/>
  <c r="F86"/>
  <c r="E86"/>
  <c r="H88"/>
  <c r="I88" s="1"/>
  <c r="F88"/>
  <c r="E88"/>
  <c r="H82"/>
  <c r="X81" s="1"/>
  <c r="F82"/>
  <c r="W81" s="1"/>
  <c r="E82"/>
  <c r="V81" s="1"/>
  <c r="H83"/>
  <c r="H81" s="1"/>
  <c r="F83"/>
  <c r="F81" s="1"/>
  <c r="E83"/>
  <c r="E81" s="1"/>
  <c r="H72"/>
  <c r="F72"/>
  <c r="E72"/>
  <c r="H76"/>
  <c r="F76"/>
  <c r="E76"/>
  <c r="H47"/>
  <c r="X46" s="1"/>
  <c r="F47"/>
  <c r="W46" s="1"/>
  <c r="E47"/>
  <c r="V46" s="1"/>
  <c r="H48"/>
  <c r="H46" s="1"/>
  <c r="F48"/>
  <c r="E48"/>
  <c r="E46" s="1"/>
  <c r="H53"/>
  <c r="F53"/>
  <c r="W52" s="1"/>
  <c r="E53"/>
  <c r="H34"/>
  <c r="X31" s="1"/>
  <c r="F34"/>
  <c r="W31" s="1"/>
  <c r="E34"/>
  <c r="V31" s="1"/>
  <c r="G68"/>
  <c r="H61"/>
  <c r="F61"/>
  <c r="E61"/>
  <c r="H35"/>
  <c r="F35"/>
  <c r="E35"/>
  <c r="G41"/>
  <c r="G40"/>
  <c r="G37"/>
  <c r="G36"/>
  <c r="I41"/>
  <c r="I40"/>
  <c r="I37"/>
  <c r="I36"/>
  <c r="H18"/>
  <c r="H159" s="1"/>
  <c r="F18"/>
  <c r="F159" s="1"/>
  <c r="E18"/>
  <c r="E159" s="1"/>
  <c r="I23"/>
  <c r="H21"/>
  <c r="F21"/>
  <c r="I140"/>
  <c r="G140"/>
  <c r="H139"/>
  <c r="F139"/>
  <c r="F137" s="1"/>
  <c r="E139"/>
  <c r="E137" s="1"/>
  <c r="H138"/>
  <c r="F138"/>
  <c r="E138"/>
  <c r="I133"/>
  <c r="G133"/>
  <c r="G124"/>
  <c r="H123"/>
  <c r="F123"/>
  <c r="E123"/>
  <c r="I122"/>
  <c r="G122"/>
  <c r="H121"/>
  <c r="F121"/>
  <c r="E121"/>
  <c r="H119"/>
  <c r="E119"/>
  <c r="G116"/>
  <c r="H115"/>
  <c r="F115"/>
  <c r="E115"/>
  <c r="G114"/>
  <c r="H113"/>
  <c r="F113"/>
  <c r="E113"/>
  <c r="G110"/>
  <c r="G106"/>
  <c r="I100"/>
  <c r="G100"/>
  <c r="I98"/>
  <c r="G98"/>
  <c r="I91"/>
  <c r="I84"/>
  <c r="G84"/>
  <c r="I78"/>
  <c r="G78"/>
  <c r="I77"/>
  <c r="G77"/>
  <c r="I75"/>
  <c r="G75"/>
  <c r="H74"/>
  <c r="F74"/>
  <c r="E74"/>
  <c r="I55"/>
  <c r="G55"/>
  <c r="H54"/>
  <c r="H52" s="1"/>
  <c r="F54"/>
  <c r="F52" s="1"/>
  <c r="E54"/>
  <c r="E52" s="1"/>
  <c r="I51"/>
  <c r="G51"/>
  <c r="I49"/>
  <c r="G49"/>
  <c r="I45"/>
  <c r="I30"/>
  <c r="G30"/>
  <c r="I29"/>
  <c r="G29"/>
  <c r="F28"/>
  <c r="E28"/>
  <c r="I26"/>
  <c r="G26"/>
  <c r="G23"/>
  <c r="I22"/>
  <c r="G22"/>
  <c r="H20"/>
  <c r="F20"/>
  <c r="E20"/>
  <c r="H19"/>
  <c r="F19"/>
  <c r="E19"/>
  <c r="I13"/>
  <c r="G13"/>
  <c r="G88" l="1"/>
  <c r="N157"/>
  <c r="P157"/>
  <c r="R157"/>
  <c r="F71"/>
  <c r="H160"/>
  <c r="F160"/>
  <c r="E71"/>
  <c r="H71"/>
  <c r="V17"/>
  <c r="E160"/>
  <c r="H161"/>
  <c r="X17"/>
  <c r="F161"/>
  <c r="E161"/>
  <c r="W17"/>
  <c r="Y81"/>
  <c r="AA81"/>
  <c r="Y125"/>
  <c r="H17"/>
  <c r="Y46"/>
  <c r="AA46"/>
  <c r="Z81"/>
  <c r="Z125"/>
  <c r="Z52"/>
  <c r="I63"/>
  <c r="I102"/>
  <c r="G63"/>
  <c r="X52"/>
  <c r="AA52" s="1"/>
  <c r="V52"/>
  <c r="Y52" s="1"/>
  <c r="G102"/>
  <c r="E17"/>
  <c r="F17"/>
  <c r="H129"/>
  <c r="X137"/>
  <c r="W137"/>
  <c r="Z137" s="1"/>
  <c r="V137"/>
  <c r="Y137" s="1"/>
  <c r="H117"/>
  <c r="AA117" s="1"/>
  <c r="F46"/>
  <c r="Z46" s="1"/>
  <c r="V129"/>
  <c r="Y129" s="1"/>
  <c r="I130"/>
  <c r="F129"/>
  <c r="G129" s="1"/>
  <c r="I113"/>
  <c r="I115"/>
  <c r="E117"/>
  <c r="Y117" s="1"/>
  <c r="W129"/>
  <c r="Z129" s="1"/>
  <c r="G130"/>
  <c r="X125"/>
  <c r="AA125" s="1"/>
  <c r="X129"/>
  <c r="I19"/>
  <c r="G125"/>
  <c r="G126"/>
  <c r="G127"/>
  <c r="F93"/>
  <c r="W93"/>
  <c r="V93"/>
  <c r="E101"/>
  <c r="W101"/>
  <c r="F111"/>
  <c r="Z111" s="1"/>
  <c r="V111"/>
  <c r="Y111" s="1"/>
  <c r="X111"/>
  <c r="AA111" s="1"/>
  <c r="E85"/>
  <c r="H85"/>
  <c r="E93"/>
  <c r="H93"/>
  <c r="G94"/>
  <c r="G107"/>
  <c r="F101"/>
  <c r="Y101"/>
  <c r="X101"/>
  <c r="E31"/>
  <c r="W71"/>
  <c r="F85"/>
  <c r="X93"/>
  <c r="H101"/>
  <c r="G60"/>
  <c r="V71"/>
  <c r="X71"/>
  <c r="F31"/>
  <c r="F56"/>
  <c r="Z56" s="1"/>
  <c r="E56"/>
  <c r="Y56" s="1"/>
  <c r="H56"/>
  <c r="AA56" s="1"/>
  <c r="I60"/>
  <c r="H31"/>
  <c r="V85"/>
  <c r="I86"/>
  <c r="G131"/>
  <c r="G35"/>
  <c r="I35"/>
  <c r="G34"/>
  <c r="G33"/>
  <c r="G38"/>
  <c r="I38"/>
  <c r="I24"/>
  <c r="I28"/>
  <c r="G72"/>
  <c r="I96"/>
  <c r="I34"/>
  <c r="I42"/>
  <c r="G53"/>
  <c r="I53"/>
  <c r="G83"/>
  <c r="G112"/>
  <c r="I112"/>
  <c r="G138"/>
  <c r="I138"/>
  <c r="I18"/>
  <c r="I47"/>
  <c r="I73"/>
  <c r="I99"/>
  <c r="I103"/>
  <c r="I131"/>
  <c r="G15"/>
  <c r="I15"/>
  <c r="G20"/>
  <c r="I21"/>
  <c r="I33"/>
  <c r="G48"/>
  <c r="I50"/>
  <c r="I54"/>
  <c r="I74"/>
  <c r="I76"/>
  <c r="I82"/>
  <c r="I90"/>
  <c r="G95"/>
  <c r="I95"/>
  <c r="G104"/>
  <c r="G121"/>
  <c r="G123"/>
  <c r="I132"/>
  <c r="I134"/>
  <c r="I139"/>
  <c r="G12"/>
  <c r="I12"/>
  <c r="G18"/>
  <c r="I20"/>
  <c r="G24"/>
  <c r="G28"/>
  <c r="G47"/>
  <c r="I162"/>
  <c r="I48"/>
  <c r="G54"/>
  <c r="I72"/>
  <c r="G74"/>
  <c r="G76"/>
  <c r="G82"/>
  <c r="I83"/>
  <c r="X85"/>
  <c r="G86"/>
  <c r="G96"/>
  <c r="G103"/>
  <c r="G113"/>
  <c r="I121"/>
  <c r="G132"/>
  <c r="H137"/>
  <c r="G139"/>
  <c r="G137"/>
  <c r="G162"/>
  <c r="G19"/>
  <c r="G21"/>
  <c r="G42"/>
  <c r="G50"/>
  <c r="G73"/>
  <c r="G99"/>
  <c r="G109"/>
  <c r="G115"/>
  <c r="G134"/>
  <c r="G11"/>
  <c r="I11"/>
  <c r="W85"/>
  <c r="Z85" l="1"/>
  <c r="AA85"/>
  <c r="Z31"/>
  <c r="Y31"/>
  <c r="G46"/>
  <c r="AA31"/>
  <c r="AA17"/>
  <c r="Z71"/>
  <c r="I129"/>
  <c r="Y85"/>
  <c r="Y71"/>
  <c r="G71"/>
  <c r="Y93"/>
  <c r="AA129"/>
  <c r="AA71"/>
  <c r="AA93"/>
  <c r="AA101"/>
  <c r="Z101"/>
  <c r="Z93"/>
  <c r="Y17"/>
  <c r="AA137"/>
  <c r="Z17"/>
  <c r="E156"/>
  <c r="I137"/>
  <c r="H156"/>
  <c r="I71"/>
  <c r="I85"/>
  <c r="I101"/>
  <c r="G17"/>
  <c r="I111"/>
  <c r="G111"/>
  <c r="G93"/>
  <c r="I93"/>
  <c r="G85"/>
  <c r="G81"/>
  <c r="I160"/>
  <c r="G31"/>
  <c r="G52"/>
  <c r="I46"/>
  <c r="I17"/>
  <c r="G160"/>
  <c r="I52"/>
  <c r="I81"/>
  <c r="I31"/>
  <c r="G101"/>
  <c r="G9"/>
  <c r="G159"/>
  <c r="I9"/>
  <c r="I159"/>
  <c r="E168" l="1"/>
  <c r="E158"/>
  <c r="Y168"/>
  <c r="AA168"/>
  <c r="H168"/>
  <c r="H158"/>
  <c r="I59"/>
  <c r="I62"/>
  <c r="G61"/>
  <c r="G62"/>
  <c r="G59" l="1"/>
  <c r="I61"/>
  <c r="I56" l="1"/>
  <c r="G56"/>
  <c r="G118"/>
  <c r="G120"/>
  <c r="F119"/>
  <c r="F117" s="1"/>
  <c r="Z117" s="1"/>
  <c r="Z168" s="1"/>
  <c r="F156" l="1"/>
  <c r="I117"/>
  <c r="G117"/>
  <c r="G119"/>
  <c r="I118"/>
  <c r="I119"/>
  <c r="F168" l="1"/>
  <c r="F158"/>
  <c r="G161"/>
  <c r="I161"/>
  <c r="I156"/>
  <c r="G156"/>
  <c r="G168" l="1"/>
  <c r="G158"/>
  <c r="I158"/>
</calcChain>
</file>

<file path=xl/sharedStrings.xml><?xml version="1.0" encoding="utf-8"?>
<sst xmlns="http://schemas.openxmlformats.org/spreadsheetml/2006/main" count="353" uniqueCount="136">
  <si>
    <t>Наименование муниципальной (подпрограммы)</t>
  </si>
  <si>
    <t>Нормативный документ</t>
  </si>
  <si>
    <t>по бюджетам</t>
  </si>
  <si>
    <t>Выполнение показателей (индикаторов) программы (подпрограммы)</t>
  </si>
  <si>
    <t>Выполнение контрольных событий подпрограмм программы</t>
  </si>
  <si>
    <t>Предложения по дальнейшей реализации муниципальной программы</t>
  </si>
  <si>
    <t>Предусмотрено</t>
  </si>
  <si>
    <t xml:space="preserve">Выполнено в полном объеме </t>
  </si>
  <si>
    <t>Продолжить реализацию муниципальной программы</t>
  </si>
  <si>
    <t>областной бюджет</t>
  </si>
  <si>
    <t>городской бюджет</t>
  </si>
  <si>
    <t>федеральный бюджет</t>
  </si>
  <si>
    <t>Федеральный бюджет</t>
  </si>
  <si>
    <t>Областной бюджет</t>
  </si>
  <si>
    <t>х</t>
  </si>
  <si>
    <t>Городской бюджет</t>
  </si>
  <si>
    <t>№ п/п</t>
  </si>
  <si>
    <t>Предусмотрено муниципальной программой</t>
  </si>
  <si>
    <t>Фактические расходы*</t>
  </si>
  <si>
    <t>% выполнения (гр.7/5)</t>
  </si>
  <si>
    <t>всего:                   в том числе</t>
  </si>
  <si>
    <t>Выполнено</t>
  </si>
  <si>
    <t>Объем финансирования программы (подпрограмм) – всего,  в том числе по источникам финансирования (тыс.рублей)</t>
  </si>
  <si>
    <t>% выполнения по количеству индикаторов</t>
  </si>
  <si>
    <t xml:space="preserve">внебюджетные источники </t>
  </si>
  <si>
    <t>контроль столбца 4</t>
  </si>
  <si>
    <t>контроль столбца 5</t>
  </si>
  <si>
    <t>контроль столбца 7</t>
  </si>
  <si>
    <t>контроль</t>
  </si>
  <si>
    <t>Итого по всем муниципальным программам</t>
  </si>
  <si>
    <t>Внебюд-жетные источники</t>
  </si>
  <si>
    <t>Достигнут высокий уровень эффектив-ности реализации  муниципальной программы</t>
  </si>
  <si>
    <t>Достигнут высокий  уровень эффектив-ности реализации муниципальной программы</t>
  </si>
  <si>
    <t xml:space="preserve">Продолжить реализацию муниципальной программы </t>
  </si>
  <si>
    <t>Выполнение  мероприятий подпрограмм программы</t>
  </si>
  <si>
    <t>Выполнение  основных мероприятий подпрограмм программы</t>
  </si>
  <si>
    <t>1. Подпрограмма «Формирование комфортной городской среды на 2017 год»</t>
  </si>
  <si>
    <t>Достигнут высокий уровень эффективности реализации муниципальной программы</t>
  </si>
  <si>
    <t xml:space="preserve">всего:                   </t>
  </si>
  <si>
    <t>Достигнут средний уровень эффектив-ности реализации муниципальной программы</t>
  </si>
  <si>
    <t xml:space="preserve">Итого по всем муниципальным программам без учета внебюджетных источников по подпрограмме "Создание условий для обеспечения доступным и комфортным жильем граждан в городе Курчатове Курской области "                            </t>
  </si>
  <si>
    <t>"Развитие культуры в городе Курчатове Курской области"</t>
  </si>
  <si>
    <t>1.Подпрограмма "Искусство"</t>
  </si>
  <si>
    <t>2.Подпрограмма "Наследие"</t>
  </si>
  <si>
    <t xml:space="preserve">"Социальная поддержка граждан города Курчатова Курской области" </t>
  </si>
  <si>
    <t>1. Подпрограмма "Управление муниципальной программой и обеспечение условий реализации"</t>
  </si>
  <si>
    <t>2. Подпрограмма            "Развитие мер социальной поддержки отдельных категорий граждан"</t>
  </si>
  <si>
    <t>3. Подпрограмма "Улучшение демографической ситуации, совершенствование социальной поддержки семьи и детей"</t>
  </si>
  <si>
    <t>"Развитие образования города Курчатова Курской области"</t>
  </si>
  <si>
    <t>2. Подпрограмма "Развитие дошкольного и общего образования детей"</t>
  </si>
  <si>
    <t>3. Подпрограмма "Развитие дополнительного образования и системы воспитания детей"</t>
  </si>
  <si>
    <t xml:space="preserve">"Управление муниципальным имуществом и земельными ресурсами в городе  Курчатове Курской области" </t>
  </si>
  <si>
    <t>2. Подпрограмма "Проведение муниципальной политики в области имущественных и земельных отношений"</t>
  </si>
  <si>
    <t xml:space="preserve">"Энергосбережение и повышение энергетической эффективности в городе Курчатове Курской области" </t>
  </si>
  <si>
    <t>1. Подпрограмма "Энергосбережение в городе Курчатове Курской области"</t>
  </si>
  <si>
    <t>"Обеспечение доступным и комфортным жильем и коммунальными услугами граждан в городе Курчатове Курской области"</t>
  </si>
  <si>
    <t>2. Подпрограмма "Создание условий для обеспечения доступным и комфортным жильем граждан в городе Курчатове Курской области"</t>
  </si>
  <si>
    <t>3. Подпрограмма "Обеспечение качественными услугами ЖКХ населения города Курчатова Курской области"</t>
  </si>
  <si>
    <t>"Повышение эффективности работы с молодежью, организация отдыха и оздоровления детей, молодежи, развитие физической культуры и спорта в городе Курчатове  Курской области"</t>
  </si>
  <si>
    <t xml:space="preserve">1. Подпрограмма "Повышение эффективности реализации молодежной политики"
</t>
  </si>
  <si>
    <t xml:space="preserve">2. Подпрограмма "Оздоровление и отдых детей"
</t>
  </si>
  <si>
    <t>3. Подпрограмма "Развитие физической культуры и спорта в городе Курчатове Курской области"</t>
  </si>
  <si>
    <t>"Развитие муниципальной службы в городе Курчатове Курской области"</t>
  </si>
  <si>
    <t>1. Подпрограмма "Реализация мероприятий, направленных на развитие муниципальной службы"</t>
  </si>
  <si>
    <t xml:space="preserve">"Сохранение и развитие архивного дела в городе Курчатове  Курской области" </t>
  </si>
  <si>
    <t>2. Подпрограмма "Организация хранения, комплектования и использования документов Архивного фонда Курской области и иных архивных документов"</t>
  </si>
  <si>
    <t>"Развитие транспортной системы  в городе Курчатове и безопасности дорожного движения"</t>
  </si>
  <si>
    <t>1. Подпрограмма "Развитие сети автомобильных дорог города  Курчатова Курской области"</t>
  </si>
  <si>
    <t>"Профилактика правонарушений на территории города Курчатова Курской области"</t>
  </si>
  <si>
    <t>2. Подпрограмма "Обеспечение правопорядка на территории города Курчатова Курской области"</t>
  </si>
  <si>
    <t>3. Подпрограмма "Комплексные меры  противодействия злоупотреблению наркотиками и  их незаконному обороту на территории города Курчатова Курской области"</t>
  </si>
  <si>
    <t>"Защита населения и территории от чрезвычайных ситуаций, обеспечение пожарной безопасности и безопасности людей на водных объектах в городе Курчатове Курской области"</t>
  </si>
  <si>
    <t>1. 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 в городе Курчатове"</t>
  </si>
  <si>
    <t>2. Подпрограмма "Снижение рисков и смягчение последствий чрезвычайных ситуаций природного и техногенного характера в городе Курчатове"</t>
  </si>
  <si>
    <t>"Управление муниципальными финансами и муниципальным долгом  города Курчатова Курской области"</t>
  </si>
  <si>
    <t>1. Подпрограмма "Управление муниципальным долгом города Курчатова Курской области"</t>
  </si>
  <si>
    <t>2. Подпрограмма "Обеспечение  реализации муниципальной программы "Управление муниципальными финансами  и муниципальным долгом города Курчатова Курской области"</t>
  </si>
  <si>
    <t>3. Подпрограмма  "Осуществление бюджетного процесса на территории города Курчатова Курской области"</t>
  </si>
  <si>
    <t>"Развитие малого и среднего предпринимательства в городе Курчатове  Курской области"</t>
  </si>
  <si>
    <t>1. Подпрограмма "Содействие развитию малого и среднего предпринимательства в городе Курчатове"</t>
  </si>
  <si>
    <t>"Содействие занятости населения в городе Курчатове  Курской области"</t>
  </si>
  <si>
    <t>1. Подпрограмма "Содействие временной занятости отдельных категорий граждангорода Курчатова Курской области"</t>
  </si>
  <si>
    <t>2. Подпрограмма "Развитие институтов рынка труда города Курчатова Курской области"</t>
  </si>
  <si>
    <t>Муниципальная программа "Реализация муниципальной политики в сфере печати и массовой информации в городе Курчатов Курской области"</t>
  </si>
  <si>
    <t>Подпрограмма  "Развитие Бюджетного учреждения "Муниципальная  редакция Курчатовской городской газеты "Курчатовское время"</t>
  </si>
  <si>
    <t xml:space="preserve">Муниципальная  программа
 "Профилактика терроризма и экстремизма, а так же минимизация и (или) ликвидация последствий его проявлений в муниципальном образовании  "Город Курчатов"
 </t>
  </si>
  <si>
    <t>1. Подпрограмма "Противодействие экстремизму и профилактика терроризма на территории муниципального образования "Город Курчатов" Курской области"</t>
  </si>
  <si>
    <t xml:space="preserve">"Формирование современной городской среды на территории МО "Город Курчатов"
</t>
  </si>
  <si>
    <t>Отклонения,(+, -)            (гр.5 - гр.4)</t>
  </si>
  <si>
    <t>Достигнут удовлетворительный  уровень эффектив-ности реализации муниципальной программы</t>
  </si>
  <si>
    <t>Постановл. админ. г.Курчатова от 11.10.2013 №1485, 17.12.2014 №1512, 31.12.2014 №1668, 30.09.2015 №1186, 23.03.2016 №440, 30.03.2017 №365, 28.12.2017 №1712, 27.03.2018 №343,  28.12.2018 №1409, 28.12.2018 №1410, 29.11.2019 №1500, 30.12.2019 №1721</t>
  </si>
  <si>
    <t>Достигнут удовлетворительный уровень эффективности реализации муниципальной программы</t>
  </si>
  <si>
    <t>1                         (1 показатель исполнен на 33,3%)</t>
  </si>
  <si>
    <t>2. Подпрограмма "Формирование комфортной городской среды на 2018-2024 годы»</t>
  </si>
  <si>
    <t>Информация о реализации муниципальных программ города Курчатова Курской области за 2020 год</t>
  </si>
  <si>
    <t xml:space="preserve">Постановл. админ. г.Курчатова от 30.09.2015 №1188, измен. от 16.11.2015 №1400, от 15.02.2016 №158, от 21.03.2016 №419, от 26.07.2016 №1115, от 23.01.2017 №31, от 25.08.2017 №1007, 26.12.2017 №1672, 09.04.2018 №378, 13.11.2018 №1184, 26.12.2018 №1391, 28.12.2018 №1437,  08.11.2019 №1387, 20.12.2019 №1658, 28.12.2019 №1704, 28.12.2019 №1705, 15.06.2020 №849, 22.10.2020 №1379, 30.12.2020 №2064    </t>
  </si>
  <si>
    <t>Фактически предусмотрено на реализацию программы (городской, областной, федеральный бюджеты - по сводной бюджетной росписи на 31.12.2020 г.)</t>
  </si>
  <si>
    <t xml:space="preserve">Постановление админ. г.Курчатова от 19.05.2017 №560, измен. От 20.07.2017 №818, 29.09.2017 №1280,  28.12.2017 №1714, 17.01.2018 №28, 27.03.2018 №344, 30.03.2018 №349, 09.04.2018 №374, 21.05.2018 №544, 18.06.2018 №653, 09.08.2018 №858, 25.09.2018 №1003, 28.12.2018 №1446, 28.12.2018 №1486, 16.01.2019 №23,  17.05.2019 №599, 28.06.2019 №781, 16.10.2019 №1286, 12.12.2019 № 1601, 21.02.2020 №356, 23.03.2020 №496, 30.12.2020 №2085   </t>
  </si>
  <si>
    <t>Постановл. админ. г.Курчатова от 02.12.2016 №1757, измен. от  07.04.2017 №396, 14.03.2018 №292, 28.12.2018 №1411, 28.12.2018 №1446, 28.06.2019 №782, 30.12.2019 №1744, 27.01.2020 №97, 03.06.2020 №798, 20.10.2020 №1371, 22.12.2020 №1971, 26.12.2020 №2045</t>
  </si>
  <si>
    <t>Постановл. админ. г.Курчатова от 30.09.2015 №1184, измен. 17.02.2016 №214, 03.02.2017 №114, 29.06.2017 №720, 27.12.2017 №1698, 27.03.2018 №341, 30.11.2018 №1277, 28.12.2018 №1433, 30.01.2020 №139, 30.12.2020 №2077</t>
  </si>
  <si>
    <t>Постановл. админ. г.Курчатова от 11.10.2013 №1481, изменения от 01.10.2014 №1100, от 25.12.2014 №1598, от 08.05.2015 №590, от 10.08.2015 №981, от 30.09.2015 №1183, 30.12.2015 №1788, 08.06.2016 №880, 17.06.2016 №929, 30.06.2016 №1018, 22.08.2016 №1220, 17.10.2016 №1504, 23.12.2016 №1850, 13.03.2017 №274, 18.04.2017 №437, 28.06.2017 №716, 29.09.2017 №1276, 27.12.2017 №1698, 21.03.2018 №321, 08.05.2018 №502, 29.06.2018 №712, 21.08.2018 №895, 20.12.2018 №1358, 27.12.2018 №1400, 16.04.2019 №493, 09.07.2019 №824,   01.10.2019 №1177, 23.12.2019 №1671, 28.12.2019 №1709, 28.12.2019 №1713, 18.12.2020 №1951, 28.12.2020 №2048</t>
  </si>
  <si>
    <t>Постановл. админ. г.Курчатова от 30.09.2015 №1182, измен. от 19.02.2016 №220, от 05.04.2016 №505, от 04.05.2016 №685, от 22.08.2016 №1214, от 28.11.2016 №1714, от 27.12.2016 №1886, от 16.03.2017 №297, от 17.04.2017 №434, от 23.08.2017 №1002, 28.12.2017 №1711, 07.03.2018 №276, 18.07.2018 №780, 12.10.2018 №1078, 05.12.2018 №1293, 26.12.2018 №1395, 28.12.2018 №1438, 28.05.2019 №666, 24.06.2019 №766, 20.12.2019 №1650, 28.12.2019 №1716, 10.01.2020 №1, 15.05.2020 №721, 17.07.2020 №975, 22.12.2020 №1972, 29.12.2020 №2057</t>
  </si>
  <si>
    <t>Постановл. админ. г.Курчатова от 30.09.2015 №1179, измен. от 25.02.2016 №240, 01.02.2017 №100, 27.12.2017 №1696, 23.03.2018 №327, 26.12.2018 №1392, 28.12.2018 №1442, 20.12.2019 №1659, 30.12.2019 №1718, 10.11.2020 №1685</t>
  </si>
  <si>
    <t>Постановл. админ. г.Курчатова от 30.09.2015 №1175, изм. от 27.01.2016 №64, 15.02.2017 №168, 22.03.2018 №326, 26.12.2018 №1393, 28.12.2018 №1451, 26.12.2019 №1702, 10.01.2020 №2, 09.07.2020 №949, 30.12.2020 №2086</t>
  </si>
  <si>
    <t xml:space="preserve">Постановл. админ. г.Курчатова от 30.09.2015 №1174, изм. 25.12.2015 №1680, 16.08.2016 №1192, 16.09.2016 №1384, 11.10.2016 №1478, 20.12.2016 №1828, 18.01.2017 №19, 25.04.2017 №468, 26.07.2017 №846, 04.08.2017 №883, 11.10.2017 №1343, 27.11.2017 №1550, 12.01.2018 №5, 17.04.2018 №418, 29.06.2018 №711, 26.11.2018 №1244, 28.12.2018 №1436, 28.12.2018 №1439, 15.07.2019 №861, 21.11.2019 №1460, 30.12.2019 №1726, 30.12.2019 №1725,  12.10.2020 №1328, 28.12.2020 №2046  </t>
  </si>
  <si>
    <t>Постановл. админ. г.Курчатова от 30.09.2015 №1176, измен. 31.12.2015 №1801, 21.03.2016 №416, 18.04.2016 №595, 29.09.2016 №1422, 12.12.2016 №1787, 15.02.2017 №164, от 27.04.2017 №474, 20.07.2017 №819, 09.01.2018 №1, 16.01.2018 №17, 14.02.2018 №169, 23.04.2018 №434, 16.05.2018 №525,19.06.2018 №654, 24.10.2018 №1101, 28.12.2018 №1435, 28.12.2018 №1452, 08.05.2019 №569, 17.05.2019 №597а, 29.05.2019 №667, 26.12.2019 №1701, 07.02.2020 №189, 12.05.2020 №704, 21.05.2020 №741, 30.12.2020 №2104</t>
  </si>
  <si>
    <t xml:space="preserve">10                        (1 показатель выполнен на 99,43%, 1 на 80,29%) </t>
  </si>
  <si>
    <t>Достигнут средний уровень эффектив-ности реализации  муниципальной программы</t>
  </si>
  <si>
    <t>(1 показатель выполнен на 85,7%)</t>
  </si>
  <si>
    <t xml:space="preserve"> 1                                (1 показатель исполнен на 43%)</t>
  </si>
  <si>
    <t>(1 показатель исполнен на 79%)</t>
  </si>
  <si>
    <t>Достигнут средний уровень эффективности реализации муниципальной программы</t>
  </si>
  <si>
    <t>Постановл. админ. г.Курчатова от 30.09.2015 №1180, измен. от 21.12.2015 №1610,  30.12.2015 №1759, 06.06.2016 №853, 20.09.2016 №1389, 27.02.2017 №197, 30.06.2017 №734, 28.07.2017 №865, 09.01.2018 №2, 16.01.2018 №13, 20.03.2018 №314, 25.06.2018 №694, 06.08.2018 №846, 19.09.2018 №994, 29.10.2018 №1122, 29.12.2018 №1483, 29.12.2018 №1484, 21.05.2019 №618, 11.07.2019 №827, 30.09.2019 №1156, 30.12.2019 №1749, 07.02.2020 №198, 10.02.2020 №199, 22.09.2020 №1232, 18.12.2020 №1944, 30.12.2020 №2106</t>
  </si>
  <si>
    <t>2. Подпрограмма "Формирование законопослушного поведения участников дорожного движения на территории города Курчатова Курской области"</t>
  </si>
  <si>
    <t xml:space="preserve">Постановл. админ. г.Курчатова от 30.09.2015 №1190, измен. 02.02.2016 №95, 07.04.2016 №517, №836 01.06.2016, №948 22.06.2016, №1056 08.07.2016, 21.09.2016 №1401, 31.01.2017 №85, 22.06.2017 №695, 07.09.2017 №1140, 04.10.2017 №1311, 30.11.2017 №1571,   01.02.2018 №115, 04.07.2018 №730, 01.11.2018 №1143, 28.12.2018 №1444, 28.12.2018 №1445, 24.06.2019 №765, 06.12.2019 №1558, 28.12.2019 №1714, 30.12.2019 №1729, 18.06.2020 №865, 02.11.2020 №1655, 15.12.2020 №1922, 30.12.2020 №2105 </t>
  </si>
  <si>
    <t>Постановл. админ. г.Курчатова от 30.09.2015 №1177, измен. 18.01.2016 №31, 02.06.2016 №839, 10.02.2017 №135, 19.07.2017 №808,  23.10.2017 №1390, 12.12.2017 №1606, 28.12.2017 №1715, 13.07.2018 №764, 12.11.2018 №1173, 26.12.2018 №1396, 28.12.2018 №1402, 15.08.2019 №570, 27.09.2019 №1141, 20.11.2019 №1452, 26.12.2019 №1691, 27.12.2019 №1703, 22.01.2020 №72, 18.06.2020 №866, 02.11.2020 №1647, 30.12.2020№2078</t>
  </si>
  <si>
    <t>6                        (3 показателя не исполнены)</t>
  </si>
  <si>
    <t>Достигнут средний  уровень эффектив-ности реализации муниципальной программы</t>
  </si>
  <si>
    <t>Постановл. админ. г.Курчатова от 30.09.2015 №1185, измен. от 30.11.2015 №1478, 17.03.2016 №375, 21.02.2017 №186, 29.06.2017 №719, 27.12.2017 №1697, 20.06.2018 №657, 21.12.2018 №1367, 28.12.2018 №1427, 18.04.2019 №504, 10.12.2019 №1590, 28.12.2019 №1710, 24.11.2020 №1742</t>
  </si>
  <si>
    <t>Достигнут высокий уровень эффектив-ности реализации муниципальной программы</t>
  </si>
  <si>
    <t>Постановл. админ. г.Курчатова от 30.09.2015 №1173,изменения №399 18.03.2016, №893 10.06.2016, №1268 01.09.2016, №1313 07.09.2016, №1616 02.11.2016, 27.01.2017 №60, №136 10.02.2017,  14.04.2017 №423, 04.09.2017 №1138, 28.12.2017 №1713, 19.02.2018 №195, 26.03.2018 №333, 24.05.2018 №570, 28.08.2018  №928, 26.12.2018 №1394, 28.12.2018 №1449, 18.03.2019 №313, 10.06.2019 №710, 28.12.2019 №1717, 30.12.2019 №1727, 17.01.2020 №28, 21.01.2020 №47, 24.01.2020 №84,  21.02.2020 №357, 07.04.2020 №590, 27.04.2020 №658, 08.07.2020 №946, 27.08.2020 №1137, 07.10.2020 №1307, 02.11.2020 №1639, 30.12.2020 №2079, 31.12.2020 №2107</t>
  </si>
  <si>
    <t>6                         (1 показатель исполнен на 13%)</t>
  </si>
  <si>
    <t>5                                         (1 показатель исполнен на 75%)</t>
  </si>
  <si>
    <t>Постановл. админ. г.Курчатова от 30.09.2015 №1178, измен. 04.12.2015 №1531, 18.02.2016 №217, 31.05.2016 №833, 20.09.2016 №1388, 05.12.2016 №1763, 15.03.2017 №288, 23.06.2017 №703, 24.11.2017 №1526, 25.12.2017 №1667, 16.04.2018 №412, 28.06.2018 №704,  25.09.2018 №1007, 07.12.2018 №1309, 18.12.2018 №1342, 28.12.2018 №1401, 19.12.2019 №1642, 20.12.2019  №1660, 30.12.2019 №1720, 19.03.2020 №479, 19.05.2020 №731, 29.06.2020 №902, 19.08.2020 №1108,13.10.2020 №1340, 26.12.2020 №2044</t>
  </si>
  <si>
    <t xml:space="preserve">Постановл. админ. г.Курчатова от 30.09.2015 №1181, измен. от 19.02.2016 №220, от 05.04.2016 №505, от 04.05.2016 №685, от 22.08.2016 №1214, от 28.11.2016 №1714, от 27.12.2016 №1886, от 16.03.2017 №297, от 17.04.2017 №434, 20.12.2017 №1645, 16.03.2018 №303, 05.07.2018 №736, 28.12.2018 №1408, 13.06.2019 №722, 19.12.2019 №1644, 30.12.2019 №1719, 29.06.2020 № 903, 30.09.2020 №1271 </t>
  </si>
  <si>
    <t>0                             (1 показатель выполнен на 90%)</t>
  </si>
  <si>
    <t>2                               (1 показатель выполнен на 72%)</t>
  </si>
  <si>
    <t xml:space="preserve"> (1 показатель выполнен на 46,3%)</t>
  </si>
  <si>
    <t xml:space="preserve"> (1 показатель  на 99,43%, 1 на 85,71%, 1 на 80,29%) </t>
  </si>
  <si>
    <t xml:space="preserve">(1 показатель выполнен на 90%, 1 - на 72%) </t>
  </si>
  <si>
    <t xml:space="preserve"> (1 показатель исполнен на 13%)</t>
  </si>
  <si>
    <t>(1 показатель исполнен на 75%)</t>
  </si>
  <si>
    <t xml:space="preserve"> (1 показатель на 91,2%,1 - на 33,3% 3 показателя не исполнены)</t>
  </si>
  <si>
    <t>(1 показатель исполнен на 79%, 1 - на 43%)</t>
  </si>
  <si>
    <t>3 показателя на  90-99,4%, 2 - на 80,3 - 85,7%, 3 на  71,9%-79%, 2 на 43-46,3%, 1 на 33,3 %, 1 на 13,3 %,3 показателя не исполнены</t>
  </si>
  <si>
    <t>Оценка эффективности программы  за 2020 год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</si>
</sst>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0"/>
  </numFmts>
  <fonts count="24"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7.5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7.5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7.5"/>
      <name val="Calibri"/>
      <family val="2"/>
      <charset val="204"/>
      <scheme val="minor"/>
    </font>
    <font>
      <b/>
      <sz val="8.5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8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7.5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94">
    <xf numFmtId="0" fontId="0" fillId="0" borderId="0" xfId="0"/>
    <xf numFmtId="0" fontId="3" fillId="2" borderId="7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" fillId="7" borderId="7" xfId="0" applyFont="1" applyFill="1" applyBorder="1" applyAlignment="1">
      <alignment horizontal="center" vertical="top" wrapText="1"/>
    </xf>
    <xf numFmtId="0" fontId="9" fillId="0" borderId="0" xfId="0" applyFont="1" applyFill="1"/>
    <xf numFmtId="0" fontId="9" fillId="0" borderId="0" xfId="0" applyFont="1"/>
    <xf numFmtId="165" fontId="2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165" fontId="9" fillId="0" borderId="0" xfId="0" applyNumberFormat="1" applyFont="1"/>
    <xf numFmtId="164" fontId="9" fillId="0" borderId="0" xfId="0" applyNumberFormat="1" applyFont="1"/>
    <xf numFmtId="166" fontId="9" fillId="0" borderId="0" xfId="0" applyNumberFormat="1" applyFont="1"/>
    <xf numFmtId="0" fontId="9" fillId="0" borderId="2" xfId="0" applyFont="1" applyBorder="1"/>
    <xf numFmtId="2" fontId="9" fillId="0" borderId="0" xfId="0" applyNumberFormat="1" applyFont="1"/>
    <xf numFmtId="4" fontId="2" fillId="0" borderId="0" xfId="0" applyNumberFormat="1" applyFont="1"/>
    <xf numFmtId="0" fontId="9" fillId="7" borderId="0" xfId="0" applyFont="1" applyFill="1"/>
    <xf numFmtId="0" fontId="8" fillId="0" borderId="0" xfId="0" applyFont="1"/>
    <xf numFmtId="0" fontId="10" fillId="4" borderId="0" xfId="0" applyFont="1" applyFill="1" applyAlignment="1">
      <alignment wrapText="1"/>
    </xf>
    <xf numFmtId="165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12" fillId="0" borderId="0" xfId="0" applyFont="1"/>
    <xf numFmtId="165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0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vertical="top" wrapText="1"/>
    </xf>
    <xf numFmtId="0" fontId="8" fillId="0" borderId="0" xfId="0" applyFont="1" applyFill="1"/>
    <xf numFmtId="2" fontId="4" fillId="0" borderId="2" xfId="0" applyNumberFormat="1" applyFont="1" applyBorder="1" applyAlignment="1">
      <alignment horizontal="center" vertical="top" wrapText="1"/>
    </xf>
    <xf numFmtId="165" fontId="19" fillId="0" borderId="0" xfId="0" applyNumberFormat="1" applyFont="1" applyFill="1" applyBorder="1" applyAlignment="1">
      <alignment horizontal="center" vertical="center" wrapText="1"/>
    </xf>
    <xf numFmtId="165" fontId="9" fillId="4" borderId="0" xfId="0" applyNumberFormat="1" applyFont="1" applyFill="1"/>
    <xf numFmtId="165" fontId="9" fillId="9" borderId="0" xfId="0" applyNumberFormat="1" applyFont="1" applyFill="1"/>
    <xf numFmtId="165" fontId="9" fillId="5" borderId="0" xfId="0" applyNumberFormat="1" applyFont="1" applyFill="1"/>
    <xf numFmtId="0" fontId="9" fillId="9" borderId="0" xfId="0" applyFont="1" applyFill="1"/>
    <xf numFmtId="165" fontId="9" fillId="5" borderId="0" xfId="0" applyNumberFormat="1" applyFont="1" applyFill="1" applyAlignment="1"/>
    <xf numFmtId="0" fontId="2" fillId="0" borderId="0" xfId="0" applyFont="1" applyBorder="1" applyAlignment="1">
      <alignment horizontal="left" vertical="top" wrapText="1" indent="3"/>
    </xf>
    <xf numFmtId="0" fontId="2" fillId="0" borderId="0" xfId="0" applyFont="1" applyBorder="1" applyAlignment="1">
      <alignment horizontal="left" vertical="top" wrapText="1" indent="2"/>
    </xf>
    <xf numFmtId="0" fontId="9" fillId="4" borderId="0" xfId="0" applyFont="1" applyFill="1"/>
    <xf numFmtId="0" fontId="2" fillId="0" borderId="0" xfId="0" applyFont="1" applyAlignment="1">
      <alignment wrapText="1"/>
    </xf>
    <xf numFmtId="2" fontId="9" fillId="0" borderId="0" xfId="0" applyNumberFormat="1" applyFont="1" applyFill="1"/>
    <xf numFmtId="2" fontId="9" fillId="8" borderId="0" xfId="0" applyNumberFormat="1" applyFont="1" applyFill="1"/>
    <xf numFmtId="0" fontId="9" fillId="8" borderId="0" xfId="0" applyFont="1" applyFill="1"/>
    <xf numFmtId="164" fontId="9" fillId="8" borderId="0" xfId="0" applyNumberFormat="1" applyFont="1" applyFill="1"/>
    <xf numFmtId="0" fontId="1" fillId="0" borderId="3" xfId="0" applyFont="1" applyFill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7" borderId="3" xfId="0" applyFont="1" applyFill="1" applyBorder="1" applyAlignment="1">
      <alignment horizontal="center" vertical="top" wrapText="1"/>
    </xf>
    <xf numFmtId="0" fontId="1" fillId="6" borderId="3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5" fontId="3" fillId="6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5" fontId="4" fillId="6" borderId="2" xfId="0" applyNumberFormat="1" applyFont="1" applyFill="1" applyBorder="1" applyAlignment="1">
      <alignment horizontal="center" vertical="center" wrapText="1"/>
    </xf>
    <xf numFmtId="165" fontId="3" fillId="0" borderId="19" xfId="0" applyNumberFormat="1" applyFont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 wrapText="1"/>
    </xf>
    <xf numFmtId="164" fontId="4" fillId="2" borderId="29" xfId="0" applyNumberFormat="1" applyFont="1" applyFill="1" applyBorder="1" applyAlignment="1">
      <alignment horizontal="center" vertical="center" wrapText="1"/>
    </xf>
    <xf numFmtId="164" fontId="4" fillId="2" borderId="24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1" fillId="0" borderId="0" xfId="0" applyNumberFormat="1" applyFont="1"/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top" wrapText="1"/>
    </xf>
    <xf numFmtId="164" fontId="19" fillId="2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 wrapText="1"/>
    </xf>
    <xf numFmtId="1" fontId="6" fillId="0" borderId="2" xfId="0" applyNumberFormat="1" applyFont="1" applyBorder="1" applyAlignment="1">
      <alignment horizontal="center" vertical="top" wrapText="1"/>
    </xf>
    <xf numFmtId="0" fontId="6" fillId="7" borderId="2" xfId="0" applyFont="1" applyFill="1" applyBorder="1" applyAlignment="1">
      <alignment horizontal="center" vertical="top" wrapText="1"/>
    </xf>
    <xf numFmtId="164" fontId="2" fillId="0" borderId="2" xfId="0" applyNumberFormat="1" applyFont="1" applyBorder="1"/>
    <xf numFmtId="164" fontId="2" fillId="7" borderId="2" xfId="0" applyNumberFormat="1" applyFont="1" applyFill="1" applyBorder="1" applyAlignment="1">
      <alignment horizontal="right" wrapText="1"/>
    </xf>
    <xf numFmtId="164" fontId="2" fillId="0" borderId="2" xfId="0" applyNumberFormat="1" applyFont="1" applyBorder="1" applyAlignment="1">
      <alignment horizontal="right" wrapText="1"/>
    </xf>
    <xf numFmtId="2" fontId="8" fillId="0" borderId="0" xfId="0" applyNumberFormat="1" applyFont="1"/>
    <xf numFmtId="165" fontId="8" fillId="0" borderId="0" xfId="0" applyNumberFormat="1" applyFont="1"/>
    <xf numFmtId="0" fontId="20" fillId="0" borderId="2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0" fontId="8" fillId="8" borderId="0" xfId="0" applyFont="1" applyFill="1"/>
    <xf numFmtId="165" fontId="10" fillId="0" borderId="11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5" fontId="3" fillId="3" borderId="3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3" borderId="7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17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/>
    </xf>
    <xf numFmtId="165" fontId="3" fillId="6" borderId="1" xfId="0" applyNumberFormat="1" applyFont="1" applyFill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165" fontId="3" fillId="0" borderId="19" xfId="0" applyNumberFormat="1" applyFont="1" applyFill="1" applyBorder="1" applyAlignment="1">
      <alignment horizontal="center" vertical="center"/>
    </xf>
    <xf numFmtId="1" fontId="3" fillId="0" borderId="4" xfId="0" applyNumberFormat="1" applyFont="1" applyFill="1" applyBorder="1" applyAlignment="1">
      <alignment horizontal="center" vertical="center"/>
    </xf>
    <xf numFmtId="1" fontId="3" fillId="7" borderId="1" xfId="0" applyNumberFormat="1" applyFont="1" applyFill="1" applyBorder="1" applyAlignment="1">
      <alignment horizontal="center" vertical="center"/>
    </xf>
    <xf numFmtId="164" fontId="3" fillId="7" borderId="2" xfId="0" applyNumberFormat="1" applyFont="1" applyFill="1" applyBorder="1" applyAlignment="1">
      <alignment horizontal="center" vertical="center" wrapText="1"/>
    </xf>
    <xf numFmtId="165" fontId="3" fillId="0" borderId="16" xfId="0" applyNumberFormat="1" applyFont="1" applyBorder="1" applyAlignment="1">
      <alignment horizontal="center" vertical="center"/>
    </xf>
    <xf numFmtId="165" fontId="3" fillId="6" borderId="0" xfId="0" applyNumberFormat="1" applyFont="1" applyFill="1" applyBorder="1" applyAlignment="1">
      <alignment horizontal="center" vertical="center" wrapText="1"/>
    </xf>
    <xf numFmtId="165" fontId="3" fillId="6" borderId="2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5" fontId="3" fillId="0" borderId="11" xfId="0" applyNumberFormat="1" applyFont="1" applyFill="1" applyBorder="1" applyAlignment="1">
      <alignment horizontal="center" vertical="center"/>
    </xf>
    <xf numFmtId="165" fontId="3" fillId="6" borderId="27" xfId="0" applyNumberFormat="1" applyFont="1" applyFill="1" applyBorder="1" applyAlignment="1">
      <alignment horizontal="center" vertical="center"/>
    </xf>
    <xf numFmtId="165" fontId="3" fillId="6" borderId="28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6" borderId="13" xfId="0" applyNumberFormat="1" applyFont="1" applyFill="1" applyBorder="1" applyAlignment="1">
      <alignment horizontal="center" vertical="center"/>
    </xf>
    <xf numFmtId="165" fontId="3" fillId="3" borderId="0" xfId="0" applyNumberFormat="1" applyFont="1" applyFill="1" applyBorder="1" applyAlignment="1">
      <alignment horizontal="center" vertical="center" wrapText="1"/>
    </xf>
    <xf numFmtId="165" fontId="4" fillId="10" borderId="2" xfId="0" applyNumberFormat="1" applyFont="1" applyFill="1" applyBorder="1" applyAlignment="1">
      <alignment horizontal="center" vertical="center" wrapText="1"/>
    </xf>
    <xf numFmtId="165" fontId="3" fillId="0" borderId="14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164" fontId="8" fillId="0" borderId="0" xfId="0" applyNumberFormat="1" applyFont="1" applyFill="1"/>
    <xf numFmtId="0" fontId="3" fillId="6" borderId="2" xfId="0" applyFont="1" applyFill="1" applyBorder="1" applyAlignment="1">
      <alignment horizontal="center" vertical="top" wrapText="1"/>
    </xf>
    <xf numFmtId="0" fontId="3" fillId="6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2" fontId="11" fillId="0" borderId="0" xfId="0" applyNumberFormat="1" applyFont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7" borderId="3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/>
    <xf numFmtId="4" fontId="23" fillId="0" borderId="0" xfId="0" applyNumberFormat="1" applyFont="1"/>
    <xf numFmtId="4" fontId="10" fillId="0" borderId="0" xfId="0" applyNumberFormat="1" applyFont="1"/>
    <xf numFmtId="1" fontId="9" fillId="0" borderId="0" xfId="0" applyNumberFormat="1" applyFont="1"/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164" fontId="14" fillId="0" borderId="2" xfId="0" applyNumberFormat="1" applyFont="1" applyBorder="1" applyAlignment="1">
      <alignment horizontal="center" vertical="top" wrapText="1"/>
    </xf>
    <xf numFmtId="1" fontId="14" fillId="0" borderId="2" xfId="0" applyNumberFormat="1" applyFont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top" wrapText="1"/>
    </xf>
    <xf numFmtId="1" fontId="6" fillId="7" borderId="2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6" borderId="4" xfId="0" applyFont="1" applyFill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3" fillId="7" borderId="2" xfId="0" applyFont="1" applyFill="1" applyBorder="1" applyAlignment="1">
      <alignment horizontal="center" vertical="top" wrapText="1"/>
    </xf>
    <xf numFmtId="0" fontId="15" fillId="7" borderId="3" xfId="0" applyFont="1" applyFill="1" applyBorder="1" applyAlignment="1">
      <alignment horizontal="center" vertical="top" wrapText="1"/>
    </xf>
    <xf numFmtId="0" fontId="15" fillId="7" borderId="4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center" vertical="top" wrapText="1"/>
    </xf>
    <xf numFmtId="0" fontId="21" fillId="7" borderId="3" xfId="0" applyFont="1" applyFill="1" applyBorder="1" applyAlignment="1">
      <alignment horizontal="center" vertical="top" wrapText="1"/>
    </xf>
    <xf numFmtId="0" fontId="21" fillId="7" borderId="4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0" fontId="15" fillId="6" borderId="4" xfId="0" applyFont="1" applyFill="1" applyBorder="1" applyAlignment="1">
      <alignment horizontal="center" vertical="top" wrapText="1"/>
    </xf>
    <xf numFmtId="0" fontId="21" fillId="6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4" fillId="7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horizontal="center" vertical="top" wrapText="1"/>
    </xf>
    <xf numFmtId="0" fontId="3" fillId="7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15" fillId="0" borderId="4" xfId="0" applyFont="1" applyBorder="1" applyAlignment="1">
      <alignment vertical="top" wrapText="1"/>
    </xf>
    <xf numFmtId="0" fontId="3" fillId="7" borderId="3" xfId="0" applyFont="1" applyFill="1" applyBorder="1" applyAlignment="1">
      <alignment horizontal="center" vertical="top" wrapText="1"/>
    </xf>
    <xf numFmtId="0" fontId="8" fillId="7" borderId="4" xfId="0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3" fillId="6" borderId="3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vertical="top" wrapText="1"/>
    </xf>
    <xf numFmtId="0" fontId="14" fillId="8" borderId="3" xfId="0" applyFont="1" applyFill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8" fillId="0" borderId="4" xfId="0" applyFont="1" applyBorder="1" applyAlignment="1"/>
    <xf numFmtId="0" fontId="8" fillId="8" borderId="4" xfId="0" applyFont="1" applyFill="1" applyBorder="1" applyAlignment="1">
      <alignment vertical="top" wrapText="1"/>
    </xf>
    <xf numFmtId="1" fontId="4" fillId="0" borderId="2" xfId="0" applyNumberFormat="1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14" fillId="8" borderId="2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164" fontId="3" fillId="0" borderId="2" xfId="0" applyNumberFormat="1" applyFont="1" applyBorder="1" applyAlignment="1">
      <alignment vertical="top" wrapText="1"/>
    </xf>
    <xf numFmtId="164" fontId="3" fillId="0" borderId="3" xfId="0" applyNumberFormat="1" applyFont="1" applyBorder="1" applyAlignment="1">
      <alignment vertical="top" wrapText="1"/>
    </xf>
    <xf numFmtId="164" fontId="3" fillId="0" borderId="4" xfId="0" applyNumberFormat="1" applyFont="1" applyBorder="1" applyAlignment="1">
      <alignment vertical="top" wrapText="1"/>
    </xf>
    <xf numFmtId="0" fontId="16" fillId="0" borderId="3" xfId="0" applyFont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3" fillId="0" borderId="30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7" borderId="9" xfId="0" applyFont="1" applyFill="1" applyBorder="1" applyAlignment="1">
      <alignment horizontal="center" vertical="top" wrapText="1"/>
    </xf>
    <xf numFmtId="0" fontId="3" fillId="7" borderId="6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5" fillId="7" borderId="2" xfId="0" applyFont="1" applyFill="1" applyBorder="1" applyAlignment="1">
      <alignment horizontal="center" vertical="top" wrapText="1"/>
    </xf>
    <xf numFmtId="0" fontId="5" fillId="7" borderId="3" xfId="0" applyFont="1" applyFill="1" applyBorder="1" applyAlignment="1">
      <alignment horizontal="center" vertical="top" wrapText="1"/>
    </xf>
    <xf numFmtId="0" fontId="5" fillId="7" borderId="4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5" fillId="0" borderId="10" xfId="0" applyFont="1" applyBorder="1" applyAlignment="1">
      <alignment horizontal="center" vertical="top" wrapText="1"/>
    </xf>
    <xf numFmtId="0" fontId="10" fillId="0" borderId="2" xfId="1" applyFont="1" applyBorder="1" applyAlignment="1">
      <alignment horizontal="left" vertical="top" wrapText="1"/>
    </xf>
    <xf numFmtId="0" fontId="10" fillId="0" borderId="3" xfId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5" fillId="0" borderId="22" xfId="0" applyFont="1" applyBorder="1" applyAlignment="1">
      <alignment vertical="top" wrapText="1"/>
    </xf>
    <xf numFmtId="0" fontId="3" fillId="7" borderId="20" xfId="0" applyFont="1" applyFill="1" applyBorder="1" applyAlignment="1">
      <alignment horizontal="center" vertical="top" wrapText="1"/>
    </xf>
    <xf numFmtId="0" fontId="3" fillId="7" borderId="30" xfId="0" applyFont="1" applyFill="1" applyBorder="1" applyAlignment="1">
      <alignment horizontal="center" vertical="top" wrapText="1"/>
    </xf>
    <xf numFmtId="0" fontId="3" fillId="7" borderId="21" xfId="0" applyFont="1" applyFill="1" applyBorder="1" applyAlignment="1">
      <alignment horizontal="center" vertical="top" wrapText="1"/>
    </xf>
    <xf numFmtId="0" fontId="15" fillId="7" borderId="22" xfId="0" applyFont="1" applyFill="1" applyBorder="1" applyAlignment="1">
      <alignment vertical="top" wrapText="1"/>
    </xf>
    <xf numFmtId="0" fontId="4" fillId="7" borderId="6" xfId="0" applyFont="1" applyFill="1" applyBorder="1" applyAlignment="1">
      <alignment horizontal="center" vertical="top" wrapText="1"/>
    </xf>
    <xf numFmtId="0" fontId="4" fillId="7" borderId="1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0" xfId="0" applyFont="1" applyFill="1" applyBorder="1" applyAlignment="1">
      <alignment horizontal="center" vertical="top" wrapText="1"/>
    </xf>
    <xf numFmtId="0" fontId="4" fillId="0" borderId="30" xfId="0" applyFont="1" applyFill="1" applyBorder="1" applyAlignment="1">
      <alignment horizontal="center" vertical="top" wrapText="1"/>
    </xf>
    <xf numFmtId="0" fontId="4" fillId="0" borderId="21" xfId="0" applyFont="1" applyFill="1" applyBorder="1" applyAlignment="1">
      <alignment horizontal="center" vertical="top" wrapText="1"/>
    </xf>
    <xf numFmtId="0" fontId="4" fillId="0" borderId="2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vertical="top" wrapText="1"/>
    </xf>
    <xf numFmtId="0" fontId="3" fillId="6" borderId="3" xfId="0" applyFont="1" applyFill="1" applyBorder="1" applyAlignment="1">
      <alignment vertical="top" wrapText="1"/>
    </xf>
    <xf numFmtId="0" fontId="8" fillId="0" borderId="3" xfId="0" applyFont="1" applyBorder="1" applyAlignment="1">
      <alignment horizontal="center" vertical="top" wrapText="1"/>
    </xf>
    <xf numFmtId="0" fontId="0" fillId="0" borderId="4" xfId="0" applyBorder="1"/>
    <xf numFmtId="0" fontId="15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8" fillId="6" borderId="3" xfId="0" applyFont="1" applyFill="1" applyBorder="1" applyAlignment="1">
      <alignment horizontal="center" vertical="top" wrapText="1"/>
    </xf>
    <xf numFmtId="0" fontId="15" fillId="6" borderId="3" xfId="0" applyFont="1" applyFill="1" applyBorder="1" applyAlignment="1">
      <alignment horizontal="center" vertical="top" wrapText="1"/>
    </xf>
    <xf numFmtId="0" fontId="8" fillId="6" borderId="4" xfId="0" applyFont="1" applyFill="1" applyBorder="1" applyAlignment="1">
      <alignment vertical="top" wrapText="1"/>
    </xf>
    <xf numFmtId="0" fontId="13" fillId="0" borderId="10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20" xfId="0" applyFont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0" fontId="17" fillId="0" borderId="2" xfId="0" applyFont="1" applyBorder="1" applyAlignment="1">
      <alignment horizontal="right" vertical="top" wrapText="1"/>
    </xf>
    <xf numFmtId="0" fontId="17" fillId="0" borderId="3" xfId="0" applyFont="1" applyBorder="1" applyAlignment="1">
      <alignment horizontal="right" vertical="top" wrapText="1"/>
    </xf>
    <xf numFmtId="0" fontId="15" fillId="0" borderId="30" xfId="0" applyFont="1" applyBorder="1" applyAlignment="1">
      <alignment horizontal="center" vertical="top" wrapText="1"/>
    </xf>
    <xf numFmtId="0" fontId="3" fillId="7" borderId="25" xfId="0" applyFont="1" applyFill="1" applyBorder="1" applyAlignment="1">
      <alignment horizontal="center" vertical="top" wrapText="1"/>
    </xf>
    <xf numFmtId="0" fontId="3" fillId="7" borderId="26" xfId="0" applyFont="1" applyFill="1" applyBorder="1" applyAlignment="1">
      <alignment horizontal="center" vertical="top" wrapText="1"/>
    </xf>
    <xf numFmtId="0" fontId="3" fillId="7" borderId="22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center" vertical="top" wrapText="1"/>
    </xf>
    <xf numFmtId="0" fontId="4" fillId="7" borderId="4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4" fillId="8" borderId="2" xfId="1" applyFont="1" applyFill="1" applyBorder="1" applyAlignment="1">
      <alignment horizontal="left" vertical="top" wrapText="1"/>
    </xf>
    <xf numFmtId="0" fontId="14" fillId="8" borderId="4" xfId="1" applyFont="1" applyFill="1" applyBorder="1" applyAlignment="1">
      <alignment horizontal="left" vertical="top" wrapText="1"/>
    </xf>
    <xf numFmtId="0" fontId="13" fillId="0" borderId="4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164" fontId="14" fillId="8" borderId="2" xfId="0" applyNumberFormat="1" applyFont="1" applyFill="1" applyBorder="1" applyAlignment="1">
      <alignment vertical="top" wrapText="1"/>
    </xf>
    <xf numFmtId="164" fontId="14" fillId="8" borderId="3" xfId="0" applyNumberFormat="1" applyFont="1" applyFill="1" applyBorder="1" applyAlignment="1">
      <alignment vertical="top" wrapText="1"/>
    </xf>
    <xf numFmtId="0" fontId="5" fillId="0" borderId="12" xfId="0" applyFont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FF66FF"/>
      <color rgb="FFFFCC00"/>
      <color rgb="FFFF9900"/>
      <color rgb="FFFF9933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F258"/>
  <sheetViews>
    <sheetView tabSelected="1" topLeftCell="E1" zoomScaleNormal="100" workbookViewId="0">
      <selection activeCell="R4" sqref="R4:R7"/>
    </sheetView>
  </sheetViews>
  <sheetFormatPr defaultRowHeight="15"/>
  <cols>
    <col min="1" max="1" width="3.42578125" style="15" customWidth="1"/>
    <col min="2" max="2" width="18.7109375" style="15" customWidth="1"/>
    <col min="3" max="3" width="20.28515625" style="22" customWidth="1"/>
    <col min="4" max="4" width="9.7109375" style="15" customWidth="1"/>
    <col min="5" max="5" width="10.42578125" style="5" customWidth="1"/>
    <col min="6" max="6" width="13.28515625" style="5" customWidth="1"/>
    <col min="7" max="7" width="7.140625" style="5" customWidth="1"/>
    <col min="8" max="8" width="10.42578125" style="5" customWidth="1"/>
    <col min="9" max="9" width="10" style="5" customWidth="1"/>
    <col min="10" max="10" width="7.42578125" style="5" customWidth="1"/>
    <col min="11" max="11" width="10.5703125" style="5" customWidth="1"/>
    <col min="12" max="12" width="6.85546875" style="5" customWidth="1"/>
    <col min="13" max="13" width="7.140625" style="5" customWidth="1"/>
    <col min="14" max="14" width="6.28515625" style="5" customWidth="1"/>
    <col min="15" max="15" width="7.140625" style="14" customWidth="1"/>
    <col min="16" max="16" width="7.28515625" style="14" customWidth="1"/>
    <col min="17" max="17" width="5.5703125" style="5" customWidth="1"/>
    <col min="18" max="18" width="5" style="5" customWidth="1"/>
    <col min="19" max="19" width="10" style="5" customWidth="1"/>
    <col min="20" max="20" width="9.85546875" style="5" customWidth="1"/>
    <col min="21" max="21" width="1.7109375" style="5" customWidth="1"/>
    <col min="22" max="23" width="11.42578125" style="5" hidden="1" customWidth="1"/>
    <col min="24" max="24" width="12.42578125" style="5" hidden="1" customWidth="1"/>
    <col min="25" max="25" width="11.7109375" style="5" hidden="1" customWidth="1"/>
    <col min="26" max="26" width="10.28515625" style="5" hidden="1" customWidth="1"/>
    <col min="27" max="27" width="10" style="5" hidden="1" customWidth="1"/>
    <col min="28" max="29" width="9.140625" style="5" customWidth="1"/>
    <col min="30" max="16384" width="9.140625" style="5"/>
  </cols>
  <sheetData>
    <row r="1" spans="1:28" s="15" customFormat="1">
      <c r="A1" s="224" t="s">
        <v>94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130"/>
      <c r="N1" s="75"/>
      <c r="O1" s="125"/>
      <c r="P1" s="29"/>
    </row>
    <row r="2" spans="1:28" ht="15.75" thickBot="1">
      <c r="M2" s="31"/>
      <c r="N2" s="4"/>
      <c r="O2" s="4"/>
      <c r="P2" s="4"/>
    </row>
    <row r="3" spans="1:28" s="15" customFormat="1" ht="55.5" customHeight="1" thickBot="1">
      <c r="A3" s="164" t="s">
        <v>16</v>
      </c>
      <c r="B3" s="160" t="s">
        <v>0</v>
      </c>
      <c r="C3" s="202" t="s">
        <v>1</v>
      </c>
      <c r="D3" s="160" t="s">
        <v>2</v>
      </c>
      <c r="E3" s="225" t="s">
        <v>22</v>
      </c>
      <c r="F3" s="226"/>
      <c r="G3" s="226"/>
      <c r="H3" s="226"/>
      <c r="I3" s="227"/>
      <c r="J3" s="225" t="s">
        <v>3</v>
      </c>
      <c r="K3" s="226"/>
      <c r="L3" s="227"/>
      <c r="M3" s="239" t="s">
        <v>35</v>
      </c>
      <c r="N3" s="240"/>
      <c r="O3" s="228" t="s">
        <v>34</v>
      </c>
      <c r="P3" s="229"/>
      <c r="Q3" s="225" t="s">
        <v>4</v>
      </c>
      <c r="R3" s="227"/>
      <c r="S3" s="160" t="s">
        <v>135</v>
      </c>
      <c r="T3" s="160" t="s">
        <v>5</v>
      </c>
      <c r="Z3" s="85"/>
      <c r="AA3" s="85"/>
      <c r="AB3" s="85"/>
    </row>
    <row r="4" spans="1:28" s="15" customFormat="1" ht="15" customHeight="1">
      <c r="A4" s="184"/>
      <c r="B4" s="158"/>
      <c r="C4" s="203"/>
      <c r="D4" s="158"/>
      <c r="E4" s="160" t="s">
        <v>17</v>
      </c>
      <c r="F4" s="160" t="s">
        <v>96</v>
      </c>
      <c r="G4" s="230" t="s">
        <v>88</v>
      </c>
      <c r="H4" s="160" t="s">
        <v>18</v>
      </c>
      <c r="I4" s="230" t="s">
        <v>19</v>
      </c>
      <c r="J4" s="160" t="s">
        <v>6</v>
      </c>
      <c r="K4" s="160" t="s">
        <v>7</v>
      </c>
      <c r="L4" s="160" t="s">
        <v>23</v>
      </c>
      <c r="M4" s="200" t="s">
        <v>6</v>
      </c>
      <c r="N4" s="200" t="s">
        <v>21</v>
      </c>
      <c r="O4" s="235" t="s">
        <v>6</v>
      </c>
      <c r="P4" s="235" t="s">
        <v>21</v>
      </c>
      <c r="Q4" s="200" t="s">
        <v>6</v>
      </c>
      <c r="R4" s="200" t="s">
        <v>21</v>
      </c>
      <c r="S4" s="158"/>
      <c r="T4" s="158"/>
    </row>
    <row r="5" spans="1:28" s="15" customFormat="1">
      <c r="A5" s="184"/>
      <c r="B5" s="158"/>
      <c r="C5" s="203"/>
      <c r="D5" s="158"/>
      <c r="E5" s="184"/>
      <c r="F5" s="184"/>
      <c r="G5" s="231"/>
      <c r="H5" s="184"/>
      <c r="I5" s="233"/>
      <c r="J5" s="158"/>
      <c r="K5" s="158"/>
      <c r="L5" s="158"/>
      <c r="M5" s="201"/>
      <c r="N5" s="201"/>
      <c r="O5" s="236"/>
      <c r="P5" s="236"/>
      <c r="Q5" s="201"/>
      <c r="R5" s="201"/>
      <c r="S5" s="158"/>
      <c r="T5" s="158"/>
    </row>
    <row r="6" spans="1:28" s="15" customFormat="1">
      <c r="A6" s="184"/>
      <c r="B6" s="158"/>
      <c r="C6" s="203"/>
      <c r="D6" s="158"/>
      <c r="E6" s="184"/>
      <c r="F6" s="184"/>
      <c r="G6" s="231"/>
      <c r="H6" s="184"/>
      <c r="I6" s="233"/>
      <c r="J6" s="158"/>
      <c r="K6" s="158"/>
      <c r="L6" s="158"/>
      <c r="M6" s="201"/>
      <c r="N6" s="201"/>
      <c r="O6" s="236"/>
      <c r="P6" s="236"/>
      <c r="Q6" s="201"/>
      <c r="R6" s="201"/>
      <c r="S6" s="158"/>
      <c r="T6" s="158"/>
    </row>
    <row r="7" spans="1:28" s="15" customFormat="1" ht="94.5" customHeight="1" thickBot="1">
      <c r="A7" s="196"/>
      <c r="B7" s="163"/>
      <c r="C7" s="206"/>
      <c r="D7" s="163"/>
      <c r="E7" s="196"/>
      <c r="F7" s="196"/>
      <c r="G7" s="232"/>
      <c r="H7" s="196"/>
      <c r="I7" s="234"/>
      <c r="J7" s="163"/>
      <c r="K7" s="163"/>
      <c r="L7" s="163"/>
      <c r="M7" s="238"/>
      <c r="N7" s="238"/>
      <c r="O7" s="237"/>
      <c r="P7" s="237"/>
      <c r="Q7" s="238"/>
      <c r="R7" s="238"/>
      <c r="S7" s="163"/>
      <c r="T7" s="163"/>
      <c r="V7" s="15" t="s">
        <v>28</v>
      </c>
      <c r="AA7" s="86"/>
    </row>
    <row r="8" spans="1:28" s="15" customFormat="1" ht="13.5" customHeight="1" thickBot="1">
      <c r="A8" s="71">
        <v>1</v>
      </c>
      <c r="B8" s="76">
        <v>2</v>
      </c>
      <c r="C8" s="76">
        <v>3</v>
      </c>
      <c r="D8" s="76"/>
      <c r="E8" s="76">
        <v>4</v>
      </c>
      <c r="F8" s="76">
        <v>5</v>
      </c>
      <c r="G8" s="1">
        <v>6</v>
      </c>
      <c r="H8" s="76">
        <v>7</v>
      </c>
      <c r="I8" s="1">
        <v>8</v>
      </c>
      <c r="J8" s="76">
        <v>9</v>
      </c>
      <c r="K8" s="76">
        <v>10</v>
      </c>
      <c r="L8" s="76">
        <v>11</v>
      </c>
      <c r="M8" s="76">
        <v>12</v>
      </c>
      <c r="N8" s="76">
        <v>13</v>
      </c>
      <c r="O8" s="3">
        <v>12</v>
      </c>
      <c r="P8" s="3">
        <v>13</v>
      </c>
      <c r="Q8" s="76">
        <v>14</v>
      </c>
      <c r="R8" s="76">
        <v>15</v>
      </c>
      <c r="S8" s="76">
        <v>16</v>
      </c>
      <c r="T8" s="76">
        <v>17</v>
      </c>
      <c r="V8" s="16" t="s">
        <v>25</v>
      </c>
      <c r="W8" s="16" t="s">
        <v>26</v>
      </c>
      <c r="X8" s="16" t="s">
        <v>27</v>
      </c>
    </row>
    <row r="9" spans="1:28" ht="22.5" customHeight="1" thickBot="1">
      <c r="A9" s="204">
        <v>1</v>
      </c>
      <c r="B9" s="198" t="s">
        <v>41</v>
      </c>
      <c r="C9" s="200" t="s">
        <v>114</v>
      </c>
      <c r="D9" s="18" t="s">
        <v>20</v>
      </c>
      <c r="E9" s="19">
        <f>E12+E15</f>
        <v>86474.361999999994</v>
      </c>
      <c r="F9" s="19">
        <f>F12+F15</f>
        <v>86474.361999999994</v>
      </c>
      <c r="G9" s="21">
        <f t="shared" ref="G9:G10" si="0">F9-E9</f>
        <v>0</v>
      </c>
      <c r="H9" s="19">
        <f>H12+H15</f>
        <v>85883.547000000006</v>
      </c>
      <c r="I9" s="21">
        <f>H9/F9*100</f>
        <v>99.316774375276694</v>
      </c>
      <c r="J9" s="164">
        <v>9</v>
      </c>
      <c r="K9" s="144">
        <v>8</v>
      </c>
      <c r="L9" s="164">
        <v>89</v>
      </c>
      <c r="M9" s="164">
        <f>M12+M15</f>
        <v>6</v>
      </c>
      <c r="N9" s="164">
        <f t="shared" ref="N9:R9" si="1">N12+N15</f>
        <v>6</v>
      </c>
      <c r="O9" s="173">
        <f t="shared" si="1"/>
        <v>6</v>
      </c>
      <c r="P9" s="173">
        <f t="shared" si="1"/>
        <v>6</v>
      </c>
      <c r="Q9" s="164">
        <f t="shared" si="1"/>
        <v>6</v>
      </c>
      <c r="R9" s="164">
        <f t="shared" si="1"/>
        <v>6</v>
      </c>
      <c r="S9" s="160" t="s">
        <v>31</v>
      </c>
      <c r="T9" s="160" t="s">
        <v>8</v>
      </c>
      <c r="V9" s="32">
        <f>E10+E11</f>
        <v>86474.361999999994</v>
      </c>
      <c r="W9" s="32">
        <f>F10+F11</f>
        <v>86474.361999999994</v>
      </c>
      <c r="X9" s="32">
        <f>H10+H11</f>
        <v>85883.547000000006</v>
      </c>
      <c r="Y9" s="33">
        <f>V9-E9</f>
        <v>0</v>
      </c>
      <c r="Z9" s="33">
        <f>W9-F9</f>
        <v>0</v>
      </c>
      <c r="AA9" s="33">
        <f>X9-H9</f>
        <v>0</v>
      </c>
    </row>
    <row r="10" spans="1:28" ht="24.75" customHeight="1" thickBot="1">
      <c r="A10" s="205"/>
      <c r="B10" s="199"/>
      <c r="C10" s="201"/>
      <c r="D10" s="18" t="s">
        <v>9</v>
      </c>
      <c r="E10" s="19">
        <f>E13</f>
        <v>1500</v>
      </c>
      <c r="F10" s="19">
        <f>F13</f>
        <v>1500</v>
      </c>
      <c r="G10" s="21">
        <f t="shared" si="0"/>
        <v>0</v>
      </c>
      <c r="H10" s="19">
        <f>H13</f>
        <v>1500</v>
      </c>
      <c r="I10" s="21">
        <f>H10/F10*100</f>
        <v>100</v>
      </c>
      <c r="J10" s="185"/>
      <c r="K10" s="158" t="s">
        <v>127</v>
      </c>
      <c r="L10" s="185"/>
      <c r="M10" s="185"/>
      <c r="N10" s="185"/>
      <c r="O10" s="186"/>
      <c r="P10" s="186"/>
      <c r="Q10" s="185"/>
      <c r="R10" s="185"/>
      <c r="S10" s="158"/>
      <c r="T10" s="158"/>
      <c r="V10" s="32"/>
      <c r="W10" s="32"/>
      <c r="X10" s="32"/>
      <c r="Y10" s="33"/>
      <c r="Z10" s="33"/>
      <c r="AA10" s="33"/>
    </row>
    <row r="11" spans="1:28" ht="25.5" customHeight="1" thickBot="1">
      <c r="A11" s="205"/>
      <c r="B11" s="199"/>
      <c r="C11" s="201"/>
      <c r="D11" s="18" t="s">
        <v>10</v>
      </c>
      <c r="E11" s="19">
        <f>E14+E16</f>
        <v>84974.361999999994</v>
      </c>
      <c r="F11" s="19">
        <f>F14+F16</f>
        <v>84974.361999999994</v>
      </c>
      <c r="G11" s="21">
        <f>F11-E11</f>
        <v>0</v>
      </c>
      <c r="H11" s="19">
        <f>H14+H16</f>
        <v>84383.547000000006</v>
      </c>
      <c r="I11" s="21">
        <f>H11/F11*100</f>
        <v>99.304713814738633</v>
      </c>
      <c r="J11" s="185"/>
      <c r="K11" s="241"/>
      <c r="L11" s="185"/>
      <c r="M11" s="161"/>
      <c r="N11" s="161"/>
      <c r="O11" s="186"/>
      <c r="P11" s="186"/>
      <c r="Q11" s="185"/>
      <c r="R11" s="185"/>
      <c r="S11" s="158"/>
      <c r="T11" s="158"/>
    </row>
    <row r="12" spans="1:28" ht="25.5" customHeight="1" thickBot="1">
      <c r="A12" s="205"/>
      <c r="B12" s="202" t="s">
        <v>42</v>
      </c>
      <c r="C12" s="220"/>
      <c r="D12" s="18" t="s">
        <v>20</v>
      </c>
      <c r="E12" s="20">
        <f>E13+E14</f>
        <v>70070.005999999994</v>
      </c>
      <c r="F12" s="20">
        <f>F13+F14</f>
        <v>70070.005999999994</v>
      </c>
      <c r="G12" s="21">
        <f t="shared" ref="G12:G55" si="2">F12-E12</f>
        <v>0</v>
      </c>
      <c r="H12" s="20">
        <f>H13+H14</f>
        <v>69563.702000000005</v>
      </c>
      <c r="I12" s="21">
        <f t="shared" ref="I12:I55" si="3">H12/F12*100</f>
        <v>99.277431202160898</v>
      </c>
      <c r="J12" s="160">
        <v>3</v>
      </c>
      <c r="K12" s="160">
        <v>3</v>
      </c>
      <c r="L12" s="160">
        <f>K12/J12*100</f>
        <v>100</v>
      </c>
      <c r="M12" s="160">
        <v>4</v>
      </c>
      <c r="N12" s="160">
        <v>4</v>
      </c>
      <c r="O12" s="170">
        <v>4</v>
      </c>
      <c r="P12" s="170">
        <v>4</v>
      </c>
      <c r="Q12" s="160">
        <v>4</v>
      </c>
      <c r="R12" s="160">
        <v>4</v>
      </c>
      <c r="S12" s="158"/>
      <c r="T12" s="158"/>
    </row>
    <row r="13" spans="1:28" ht="24" customHeight="1" thickBot="1">
      <c r="A13" s="205"/>
      <c r="B13" s="184"/>
      <c r="C13" s="220"/>
      <c r="D13" s="18" t="s">
        <v>9</v>
      </c>
      <c r="E13" s="17">
        <v>1500</v>
      </c>
      <c r="F13" s="17">
        <v>1500</v>
      </c>
      <c r="G13" s="21">
        <f t="shared" si="2"/>
        <v>0</v>
      </c>
      <c r="H13" s="17">
        <v>1500</v>
      </c>
      <c r="I13" s="21">
        <f t="shared" si="3"/>
        <v>100</v>
      </c>
      <c r="J13" s="158"/>
      <c r="K13" s="184"/>
      <c r="L13" s="158"/>
      <c r="M13" s="158"/>
      <c r="N13" s="158"/>
      <c r="O13" s="193"/>
      <c r="P13" s="193"/>
      <c r="Q13" s="158"/>
      <c r="R13" s="158"/>
      <c r="S13" s="158"/>
      <c r="T13" s="158"/>
    </row>
    <row r="14" spans="1:28" ht="24" customHeight="1" thickBot="1">
      <c r="A14" s="205"/>
      <c r="B14" s="72"/>
      <c r="C14" s="220"/>
      <c r="D14" s="18" t="s">
        <v>10</v>
      </c>
      <c r="E14" s="23">
        <v>68570.005999999994</v>
      </c>
      <c r="F14" s="23">
        <v>68570.005999999994</v>
      </c>
      <c r="G14" s="21">
        <f t="shared" si="2"/>
        <v>0</v>
      </c>
      <c r="H14" s="23">
        <v>68063.702000000005</v>
      </c>
      <c r="I14" s="21">
        <f t="shared" si="3"/>
        <v>99.261624681788732</v>
      </c>
      <c r="J14" s="128"/>
      <c r="K14" s="129"/>
      <c r="L14" s="128"/>
      <c r="M14" s="74"/>
      <c r="N14" s="74"/>
      <c r="O14" s="47"/>
      <c r="P14" s="47"/>
      <c r="Q14" s="128"/>
      <c r="R14" s="128"/>
      <c r="S14" s="158"/>
      <c r="T14" s="158"/>
    </row>
    <row r="15" spans="1:28" ht="26.25" customHeight="1" thickBot="1">
      <c r="A15" s="205"/>
      <c r="B15" s="202" t="s">
        <v>43</v>
      </c>
      <c r="C15" s="220"/>
      <c r="D15" s="18" t="s">
        <v>20</v>
      </c>
      <c r="E15" s="20">
        <f>E16</f>
        <v>16404.356</v>
      </c>
      <c r="F15" s="20">
        <f>F16</f>
        <v>16404.356</v>
      </c>
      <c r="G15" s="21">
        <f t="shared" si="2"/>
        <v>0</v>
      </c>
      <c r="H15" s="20">
        <f>H16</f>
        <v>16319.844999999999</v>
      </c>
      <c r="I15" s="21">
        <f t="shared" si="3"/>
        <v>99.484825859668007</v>
      </c>
      <c r="J15" s="160">
        <v>3</v>
      </c>
      <c r="K15" s="160">
        <v>3</v>
      </c>
      <c r="L15" s="160">
        <v>100</v>
      </c>
      <c r="M15" s="160">
        <v>2</v>
      </c>
      <c r="N15" s="160">
        <v>2</v>
      </c>
      <c r="O15" s="170">
        <v>2</v>
      </c>
      <c r="P15" s="170">
        <v>2</v>
      </c>
      <c r="Q15" s="160">
        <v>2</v>
      </c>
      <c r="R15" s="160">
        <v>2</v>
      </c>
      <c r="S15" s="158"/>
      <c r="T15" s="158"/>
    </row>
    <row r="16" spans="1:28" ht="27" customHeight="1" thickBot="1">
      <c r="A16" s="205"/>
      <c r="B16" s="184"/>
      <c r="C16" s="220"/>
      <c r="D16" s="18" t="s">
        <v>10</v>
      </c>
      <c r="E16" s="91">
        <v>16404.356</v>
      </c>
      <c r="F16" s="17">
        <v>16404.356</v>
      </c>
      <c r="G16" s="21">
        <f t="shared" si="2"/>
        <v>0</v>
      </c>
      <c r="H16" s="17">
        <v>16319.844999999999</v>
      </c>
      <c r="I16" s="21">
        <f t="shared" si="3"/>
        <v>99.484825859668007</v>
      </c>
      <c r="J16" s="158"/>
      <c r="K16" s="158"/>
      <c r="L16" s="158"/>
      <c r="M16" s="158"/>
      <c r="N16" s="158"/>
      <c r="O16" s="193"/>
      <c r="P16" s="193"/>
      <c r="Q16" s="158"/>
      <c r="R16" s="158"/>
      <c r="S16" s="158"/>
      <c r="T16" s="158"/>
    </row>
    <row r="17" spans="1:27" ht="26.25" customHeight="1" thickBot="1">
      <c r="A17" s="204">
        <v>2</v>
      </c>
      <c r="B17" s="198" t="s">
        <v>44</v>
      </c>
      <c r="C17" s="200" t="s">
        <v>95</v>
      </c>
      <c r="D17" s="18" t="s">
        <v>20</v>
      </c>
      <c r="E17" s="19">
        <f>E21+E24+E28</f>
        <v>171838.42700000003</v>
      </c>
      <c r="F17" s="19">
        <f>F21+F24+F28</f>
        <v>171838.42700000003</v>
      </c>
      <c r="G17" s="21">
        <f t="shared" si="2"/>
        <v>0</v>
      </c>
      <c r="H17" s="19">
        <f>H21+H24+H28</f>
        <v>165502.09599999999</v>
      </c>
      <c r="I17" s="21">
        <f t="shared" si="3"/>
        <v>96.312622787218586</v>
      </c>
      <c r="J17" s="164">
        <v>7</v>
      </c>
      <c r="K17" s="164">
        <v>7</v>
      </c>
      <c r="L17" s="164">
        <v>100</v>
      </c>
      <c r="M17" s="166">
        <f t="shared" ref="M17:R17" si="4">M21+M24+M28</f>
        <v>14</v>
      </c>
      <c r="N17" s="166">
        <f t="shared" si="4"/>
        <v>10</v>
      </c>
      <c r="O17" s="173">
        <f t="shared" si="4"/>
        <v>35</v>
      </c>
      <c r="P17" s="173">
        <f t="shared" si="4"/>
        <v>24</v>
      </c>
      <c r="Q17" s="187">
        <f t="shared" si="4"/>
        <v>38</v>
      </c>
      <c r="R17" s="187">
        <f t="shared" si="4"/>
        <v>38</v>
      </c>
      <c r="S17" s="160" t="s">
        <v>111</v>
      </c>
      <c r="T17" s="160" t="s">
        <v>8</v>
      </c>
      <c r="V17" s="34">
        <f>E18+E19+E20</f>
        <v>171838.427</v>
      </c>
      <c r="W17" s="34">
        <f>F18+F19+F20</f>
        <v>171838.427</v>
      </c>
      <c r="X17" s="34">
        <f>H18+H19+H20</f>
        <v>165502.09599999999</v>
      </c>
      <c r="Y17" s="35">
        <f>V17-E17</f>
        <v>0</v>
      </c>
      <c r="Z17" s="35">
        <f>W17-F17</f>
        <v>0</v>
      </c>
      <c r="AA17" s="35">
        <f>X17-H17</f>
        <v>0</v>
      </c>
    </row>
    <row r="18" spans="1:27" ht="22.5" customHeight="1" thickBot="1">
      <c r="A18" s="205"/>
      <c r="B18" s="199"/>
      <c r="C18" s="201"/>
      <c r="D18" s="18" t="s">
        <v>11</v>
      </c>
      <c r="E18" s="19">
        <f>E25</f>
        <v>47438.313999999998</v>
      </c>
      <c r="F18" s="19">
        <f>F25</f>
        <v>47438.313999999998</v>
      </c>
      <c r="G18" s="21">
        <f t="shared" si="2"/>
        <v>0</v>
      </c>
      <c r="H18" s="19">
        <f>H25</f>
        <v>44351.582000000002</v>
      </c>
      <c r="I18" s="21">
        <f t="shared" si="3"/>
        <v>93.493166725950687</v>
      </c>
      <c r="J18" s="185"/>
      <c r="K18" s="184"/>
      <c r="L18" s="185"/>
      <c r="M18" s="189"/>
      <c r="N18" s="189"/>
      <c r="O18" s="186"/>
      <c r="P18" s="186"/>
      <c r="Q18" s="188"/>
      <c r="R18" s="188"/>
      <c r="S18" s="158"/>
      <c r="T18" s="158"/>
    </row>
    <row r="19" spans="1:27" ht="22.5" customHeight="1" thickBot="1">
      <c r="A19" s="205"/>
      <c r="B19" s="199"/>
      <c r="C19" s="201"/>
      <c r="D19" s="18" t="s">
        <v>9</v>
      </c>
      <c r="E19" s="19">
        <f>E22+E26+E29</f>
        <v>120621.224</v>
      </c>
      <c r="F19" s="19">
        <f>F22+F26+F29</f>
        <v>120621.224</v>
      </c>
      <c r="G19" s="21">
        <f t="shared" si="2"/>
        <v>0</v>
      </c>
      <c r="H19" s="19">
        <f>H22+H26+H29</f>
        <v>117633.07800000001</v>
      </c>
      <c r="I19" s="21">
        <f t="shared" si="3"/>
        <v>97.522702969752658</v>
      </c>
      <c r="J19" s="185"/>
      <c r="K19" s="184"/>
      <c r="L19" s="185"/>
      <c r="M19" s="189"/>
      <c r="N19" s="189"/>
      <c r="O19" s="186"/>
      <c r="P19" s="186"/>
      <c r="Q19" s="188"/>
      <c r="R19" s="188"/>
      <c r="S19" s="158"/>
      <c r="T19" s="158"/>
    </row>
    <row r="20" spans="1:27" ht="23.25" customHeight="1" thickBot="1">
      <c r="A20" s="205"/>
      <c r="B20" s="199"/>
      <c r="C20" s="201"/>
      <c r="D20" s="18" t="s">
        <v>10</v>
      </c>
      <c r="E20" s="19">
        <f>E23+E27+E30</f>
        <v>3778.8890000000001</v>
      </c>
      <c r="F20" s="19">
        <f>F23+F27+F30</f>
        <v>3778.8890000000001</v>
      </c>
      <c r="G20" s="21">
        <f t="shared" si="2"/>
        <v>0</v>
      </c>
      <c r="H20" s="19">
        <f>H23+H27+H30</f>
        <v>3517.4359999999997</v>
      </c>
      <c r="I20" s="21">
        <f t="shared" si="3"/>
        <v>93.081220432777982</v>
      </c>
      <c r="J20" s="185"/>
      <c r="K20" s="184"/>
      <c r="L20" s="185"/>
      <c r="M20" s="189"/>
      <c r="N20" s="189"/>
      <c r="O20" s="186"/>
      <c r="P20" s="186"/>
      <c r="Q20" s="188"/>
      <c r="R20" s="188"/>
      <c r="S20" s="158"/>
      <c r="T20" s="158"/>
    </row>
    <row r="21" spans="1:27" ht="24" customHeight="1" thickBot="1">
      <c r="A21" s="205"/>
      <c r="B21" s="202" t="s">
        <v>45</v>
      </c>
      <c r="C21" s="201"/>
      <c r="D21" s="18" t="s">
        <v>20</v>
      </c>
      <c r="E21" s="93">
        <f>E22+E23</f>
        <v>9249.7389999999996</v>
      </c>
      <c r="F21" s="20">
        <f>F22+F23</f>
        <v>9249.7389999999996</v>
      </c>
      <c r="G21" s="21">
        <f t="shared" si="2"/>
        <v>0</v>
      </c>
      <c r="H21" s="20">
        <f>H22+H23</f>
        <v>9229.0380000000005</v>
      </c>
      <c r="I21" s="21">
        <f t="shared" si="3"/>
        <v>99.776199090590566</v>
      </c>
      <c r="J21" s="160">
        <v>1</v>
      </c>
      <c r="K21" s="160">
        <v>1</v>
      </c>
      <c r="L21" s="160">
        <v>100</v>
      </c>
      <c r="M21" s="160">
        <v>5</v>
      </c>
      <c r="N21" s="160">
        <v>5</v>
      </c>
      <c r="O21" s="170">
        <v>8</v>
      </c>
      <c r="P21" s="170">
        <v>8</v>
      </c>
      <c r="Q21" s="180">
        <v>8</v>
      </c>
      <c r="R21" s="180">
        <v>8</v>
      </c>
      <c r="S21" s="158"/>
      <c r="T21" s="158"/>
    </row>
    <row r="22" spans="1:27" ht="23.25" customHeight="1" thickBot="1">
      <c r="A22" s="205"/>
      <c r="B22" s="203"/>
      <c r="C22" s="201"/>
      <c r="D22" s="18" t="s">
        <v>9</v>
      </c>
      <c r="E22" s="17">
        <v>7654.6859999999997</v>
      </c>
      <c r="F22" s="17">
        <v>7654.6859999999997</v>
      </c>
      <c r="G22" s="21">
        <f t="shared" si="2"/>
        <v>0</v>
      </c>
      <c r="H22" s="17">
        <v>7654.6859999999997</v>
      </c>
      <c r="I22" s="21">
        <f>H22/F22*100</f>
        <v>100</v>
      </c>
      <c r="J22" s="158"/>
      <c r="K22" s="158"/>
      <c r="L22" s="158"/>
      <c r="M22" s="158"/>
      <c r="N22" s="158"/>
      <c r="O22" s="193"/>
      <c r="P22" s="193"/>
      <c r="Q22" s="181"/>
      <c r="R22" s="181"/>
      <c r="S22" s="158"/>
      <c r="T22" s="158"/>
    </row>
    <row r="23" spans="1:27" ht="24.75" customHeight="1" thickBot="1">
      <c r="A23" s="205"/>
      <c r="B23" s="206"/>
      <c r="C23" s="201"/>
      <c r="D23" s="18" t="s">
        <v>10</v>
      </c>
      <c r="E23" s="17">
        <v>1595.0530000000001</v>
      </c>
      <c r="F23" s="17">
        <v>1595.0530000000001</v>
      </c>
      <c r="G23" s="21">
        <f t="shared" si="2"/>
        <v>0</v>
      </c>
      <c r="H23" s="17">
        <v>1574.3520000000001</v>
      </c>
      <c r="I23" s="21">
        <f>H23/F23*100</f>
        <v>98.702174786668522</v>
      </c>
      <c r="J23" s="158"/>
      <c r="K23" s="158"/>
      <c r="L23" s="158"/>
      <c r="M23" s="158"/>
      <c r="N23" s="158"/>
      <c r="O23" s="193"/>
      <c r="P23" s="193"/>
      <c r="Q23" s="181"/>
      <c r="R23" s="181"/>
      <c r="S23" s="158"/>
      <c r="T23" s="158"/>
      <c r="X23" s="6"/>
      <c r="Y23" s="6"/>
    </row>
    <row r="24" spans="1:27" ht="22.5" customHeight="1" thickBot="1">
      <c r="A24" s="205"/>
      <c r="B24" s="202" t="s">
        <v>46</v>
      </c>
      <c r="C24" s="242"/>
      <c r="D24" s="49" t="s">
        <v>20</v>
      </c>
      <c r="E24" s="93">
        <f>E25+E26+E27</f>
        <v>154413.54500000001</v>
      </c>
      <c r="F24" s="120">
        <f>F25+F26+F27</f>
        <v>154413.54500000001</v>
      </c>
      <c r="G24" s="60">
        <f t="shared" si="2"/>
        <v>0</v>
      </c>
      <c r="H24" s="20">
        <f>H25+H26+H27</f>
        <v>148100.927</v>
      </c>
      <c r="I24" s="21">
        <f t="shared" si="3"/>
        <v>95.911875476986154</v>
      </c>
      <c r="J24" s="160">
        <v>2</v>
      </c>
      <c r="K24" s="160">
        <v>2</v>
      </c>
      <c r="L24" s="160">
        <v>100</v>
      </c>
      <c r="M24" s="176">
        <v>5</v>
      </c>
      <c r="N24" s="176">
        <v>2</v>
      </c>
      <c r="O24" s="170">
        <v>21</v>
      </c>
      <c r="P24" s="170">
        <v>13</v>
      </c>
      <c r="Q24" s="180">
        <v>23</v>
      </c>
      <c r="R24" s="180">
        <v>23</v>
      </c>
      <c r="S24" s="158"/>
      <c r="T24" s="158"/>
      <c r="X24" s="7"/>
      <c r="Y24" s="7"/>
    </row>
    <row r="25" spans="1:27" ht="21.75" customHeight="1" thickBot="1">
      <c r="A25" s="205"/>
      <c r="B25" s="203"/>
      <c r="C25" s="242"/>
      <c r="D25" s="49" t="s">
        <v>11</v>
      </c>
      <c r="E25" s="116">
        <v>47438.313999999998</v>
      </c>
      <c r="F25" s="17">
        <v>47438.313999999998</v>
      </c>
      <c r="G25" s="97">
        <f t="shared" si="2"/>
        <v>0</v>
      </c>
      <c r="H25" s="51">
        <v>44351.582000000002</v>
      </c>
      <c r="I25" s="21">
        <f t="shared" si="3"/>
        <v>93.493166725950687</v>
      </c>
      <c r="J25" s="158"/>
      <c r="K25" s="158"/>
      <c r="L25" s="158"/>
      <c r="M25" s="197"/>
      <c r="N25" s="197"/>
      <c r="O25" s="193"/>
      <c r="P25" s="193"/>
      <c r="Q25" s="181"/>
      <c r="R25" s="181"/>
      <c r="S25" s="158"/>
      <c r="T25" s="158"/>
      <c r="X25" s="7"/>
      <c r="Y25" s="7"/>
    </row>
    <row r="26" spans="1:27" ht="23.25" customHeight="1" thickBot="1">
      <c r="A26" s="205"/>
      <c r="B26" s="184"/>
      <c r="C26" s="201"/>
      <c r="D26" s="50" t="s">
        <v>9</v>
      </c>
      <c r="E26" s="51">
        <v>105489.58199999999</v>
      </c>
      <c r="F26" s="17">
        <v>105489.58199999999</v>
      </c>
      <c r="G26" s="21">
        <f t="shared" si="2"/>
        <v>0</v>
      </c>
      <c r="H26" s="119">
        <v>102504.448</v>
      </c>
      <c r="I26" s="21">
        <f t="shared" si="3"/>
        <v>97.170209661082936</v>
      </c>
      <c r="J26" s="158"/>
      <c r="K26" s="158"/>
      <c r="L26" s="158"/>
      <c r="M26" s="197"/>
      <c r="N26" s="197"/>
      <c r="O26" s="193"/>
      <c r="P26" s="193"/>
      <c r="Q26" s="181"/>
      <c r="R26" s="181"/>
      <c r="S26" s="158"/>
      <c r="T26" s="158"/>
    </row>
    <row r="27" spans="1:27" ht="24" customHeight="1" thickBot="1">
      <c r="A27" s="205"/>
      <c r="B27" s="184"/>
      <c r="C27" s="201"/>
      <c r="D27" s="18" t="s">
        <v>10</v>
      </c>
      <c r="E27" s="117">
        <v>1485.6489999999999</v>
      </c>
      <c r="F27" s="118">
        <v>1485.6489999999999</v>
      </c>
      <c r="G27" s="21">
        <f t="shared" si="2"/>
        <v>0</v>
      </c>
      <c r="H27" s="51">
        <v>1244.8969999999999</v>
      </c>
      <c r="I27" s="21">
        <f t="shared" si="3"/>
        <v>83.794826368812565</v>
      </c>
      <c r="J27" s="158"/>
      <c r="K27" s="158"/>
      <c r="L27" s="158"/>
      <c r="M27" s="197"/>
      <c r="N27" s="197"/>
      <c r="O27" s="193"/>
      <c r="P27" s="193"/>
      <c r="Q27" s="181"/>
      <c r="R27" s="181"/>
      <c r="S27" s="158"/>
      <c r="T27" s="158"/>
    </row>
    <row r="28" spans="1:27" ht="23.25" customHeight="1" thickBot="1">
      <c r="A28" s="205"/>
      <c r="B28" s="202" t="s">
        <v>47</v>
      </c>
      <c r="C28" s="201"/>
      <c r="D28" s="49" t="s">
        <v>20</v>
      </c>
      <c r="E28" s="20">
        <f>E29+E30</f>
        <v>8175.143</v>
      </c>
      <c r="F28" s="93">
        <f>F29+F30</f>
        <v>8175.143</v>
      </c>
      <c r="G28" s="21">
        <f t="shared" si="2"/>
        <v>0</v>
      </c>
      <c r="H28" s="93">
        <f>H29+H30</f>
        <v>8172.1310000000003</v>
      </c>
      <c r="I28" s="21">
        <f t="shared" si="3"/>
        <v>99.963156607780448</v>
      </c>
      <c r="J28" s="160">
        <v>1</v>
      </c>
      <c r="K28" s="160">
        <v>1</v>
      </c>
      <c r="L28" s="160">
        <v>100</v>
      </c>
      <c r="M28" s="160">
        <v>4</v>
      </c>
      <c r="N28" s="160">
        <v>3</v>
      </c>
      <c r="O28" s="170">
        <v>6</v>
      </c>
      <c r="P28" s="170">
        <v>3</v>
      </c>
      <c r="Q28" s="180">
        <v>7</v>
      </c>
      <c r="R28" s="180">
        <v>7</v>
      </c>
      <c r="S28" s="158"/>
      <c r="T28" s="158"/>
    </row>
    <row r="29" spans="1:27" ht="24" customHeight="1" thickBot="1">
      <c r="A29" s="205"/>
      <c r="B29" s="184"/>
      <c r="C29" s="201"/>
      <c r="D29" s="18" t="s">
        <v>9</v>
      </c>
      <c r="E29" s="51">
        <v>7476.9560000000001</v>
      </c>
      <c r="F29" s="17">
        <v>7476.9560000000001</v>
      </c>
      <c r="G29" s="21">
        <f t="shared" si="2"/>
        <v>0</v>
      </c>
      <c r="H29" s="92">
        <v>7473.9440000000004</v>
      </c>
      <c r="I29" s="21">
        <f t="shared" si="3"/>
        <v>99.959716226763945</v>
      </c>
      <c r="J29" s="158"/>
      <c r="K29" s="158"/>
      <c r="L29" s="158"/>
      <c r="M29" s="158"/>
      <c r="N29" s="158"/>
      <c r="O29" s="193"/>
      <c r="P29" s="193"/>
      <c r="Q29" s="181"/>
      <c r="R29" s="181"/>
      <c r="S29" s="158"/>
      <c r="T29" s="158"/>
    </row>
    <row r="30" spans="1:27" ht="24" customHeight="1" thickBot="1">
      <c r="A30" s="205"/>
      <c r="B30" s="196"/>
      <c r="C30" s="201"/>
      <c r="D30" s="18" t="s">
        <v>10</v>
      </c>
      <c r="E30" s="51">
        <v>698.18700000000001</v>
      </c>
      <c r="F30" s="114">
        <v>698.18700000000001</v>
      </c>
      <c r="G30" s="21">
        <f t="shared" si="2"/>
        <v>0</v>
      </c>
      <c r="H30" s="115">
        <v>698.18700000000001</v>
      </c>
      <c r="I30" s="21">
        <f t="shared" si="3"/>
        <v>100</v>
      </c>
      <c r="J30" s="158"/>
      <c r="K30" s="158"/>
      <c r="L30" s="158"/>
      <c r="M30" s="158"/>
      <c r="N30" s="158"/>
      <c r="O30" s="193"/>
      <c r="P30" s="193"/>
      <c r="Q30" s="181"/>
      <c r="R30" s="181"/>
      <c r="S30" s="158"/>
      <c r="T30" s="158"/>
    </row>
    <row r="31" spans="1:27" ht="30.75" customHeight="1" thickBot="1">
      <c r="A31" s="204">
        <v>3</v>
      </c>
      <c r="B31" s="198" t="s">
        <v>48</v>
      </c>
      <c r="C31" s="200" t="s">
        <v>120</v>
      </c>
      <c r="D31" s="49" t="s">
        <v>20</v>
      </c>
      <c r="E31" s="19">
        <f>E35+E38+E42</f>
        <v>675792.00100000005</v>
      </c>
      <c r="F31" s="19">
        <f>F35+F38+F42</f>
        <v>675792.00100000005</v>
      </c>
      <c r="G31" s="21">
        <f t="shared" si="2"/>
        <v>0</v>
      </c>
      <c r="H31" s="19">
        <f>H35+H38+H42</f>
        <v>670756.83000000007</v>
      </c>
      <c r="I31" s="21">
        <f t="shared" si="3"/>
        <v>99.254922965564958</v>
      </c>
      <c r="J31" s="164">
        <v>26</v>
      </c>
      <c r="K31" s="164">
        <v>26</v>
      </c>
      <c r="L31" s="160">
        <v>100</v>
      </c>
      <c r="M31" s="164">
        <f t="shared" ref="M31:R31" si="5">M35+M38+M42</f>
        <v>17</v>
      </c>
      <c r="N31" s="164">
        <f t="shared" si="5"/>
        <v>17</v>
      </c>
      <c r="O31" s="251">
        <f t="shared" si="5"/>
        <v>17</v>
      </c>
      <c r="P31" s="173">
        <f t="shared" si="5"/>
        <v>17</v>
      </c>
      <c r="Q31" s="187">
        <f t="shared" si="5"/>
        <v>30</v>
      </c>
      <c r="R31" s="254">
        <f t="shared" si="5"/>
        <v>30</v>
      </c>
      <c r="S31" s="227" t="s">
        <v>31</v>
      </c>
      <c r="T31" s="160" t="s">
        <v>8</v>
      </c>
      <c r="V31" s="34">
        <f>E32+E33+E34</f>
        <v>675792.00100000005</v>
      </c>
      <c r="W31" s="34">
        <f>F32+F33+F34</f>
        <v>675792.00100000005</v>
      </c>
      <c r="X31" s="34">
        <f>H32+H33+H34</f>
        <v>670756.82999999996</v>
      </c>
      <c r="Y31" s="35">
        <f>V31-E31</f>
        <v>0</v>
      </c>
      <c r="Z31" s="35">
        <f>W31-F31</f>
        <v>0</v>
      </c>
      <c r="AA31" s="35">
        <f>X31-H31</f>
        <v>0</v>
      </c>
    </row>
    <row r="32" spans="1:27" ht="30.75" customHeight="1" thickBot="1">
      <c r="A32" s="205"/>
      <c r="B32" s="199"/>
      <c r="C32" s="201"/>
      <c r="D32" s="49" t="s">
        <v>11</v>
      </c>
      <c r="E32" s="19">
        <f>E39+E43</f>
        <v>33188.108</v>
      </c>
      <c r="F32" s="19">
        <f>F39+F43</f>
        <v>33188.108</v>
      </c>
      <c r="G32" s="21">
        <f t="shared" si="2"/>
        <v>0</v>
      </c>
      <c r="H32" s="19">
        <f>H39+H43</f>
        <v>30634.883000000002</v>
      </c>
      <c r="I32" s="21">
        <f t="shared" si="3"/>
        <v>92.306807607110358</v>
      </c>
      <c r="J32" s="185"/>
      <c r="K32" s="185"/>
      <c r="L32" s="158"/>
      <c r="M32" s="185"/>
      <c r="N32" s="185"/>
      <c r="O32" s="252"/>
      <c r="P32" s="186"/>
      <c r="Q32" s="188"/>
      <c r="R32" s="255"/>
      <c r="S32" s="182"/>
      <c r="T32" s="158"/>
      <c r="V32" s="34"/>
      <c r="W32" s="34"/>
      <c r="X32" s="34"/>
      <c r="Y32" s="35"/>
      <c r="Z32" s="35"/>
      <c r="AA32" s="35"/>
    </row>
    <row r="33" spans="1:27" ht="22.5" customHeight="1" thickBot="1">
      <c r="A33" s="205"/>
      <c r="B33" s="199"/>
      <c r="C33" s="201"/>
      <c r="D33" s="18" t="s">
        <v>9</v>
      </c>
      <c r="E33" s="19">
        <f>E36+E40+E44</f>
        <v>408555.05300000001</v>
      </c>
      <c r="F33" s="19">
        <f>F36+F40+F44</f>
        <v>408555.05300000001</v>
      </c>
      <c r="G33" s="21">
        <f t="shared" si="2"/>
        <v>0</v>
      </c>
      <c r="H33" s="19">
        <f>H36+H40+H44</f>
        <v>408180.114</v>
      </c>
      <c r="I33" s="21">
        <f t="shared" si="3"/>
        <v>99.908228035059949</v>
      </c>
      <c r="J33" s="185"/>
      <c r="K33" s="185"/>
      <c r="L33" s="158"/>
      <c r="M33" s="185"/>
      <c r="N33" s="185"/>
      <c r="O33" s="252"/>
      <c r="P33" s="186"/>
      <c r="Q33" s="188"/>
      <c r="R33" s="256"/>
      <c r="S33" s="182"/>
      <c r="T33" s="158"/>
      <c r="W33" s="8"/>
    </row>
    <row r="34" spans="1:27" ht="23.25" customHeight="1" thickBot="1">
      <c r="A34" s="205"/>
      <c r="B34" s="199"/>
      <c r="C34" s="201"/>
      <c r="D34" s="49" t="s">
        <v>10</v>
      </c>
      <c r="E34" s="100">
        <f>E37+E41+E45</f>
        <v>234048.84</v>
      </c>
      <c r="F34" s="100">
        <f>F37+F41+F45</f>
        <v>234048.84</v>
      </c>
      <c r="G34" s="21">
        <f t="shared" si="2"/>
        <v>0</v>
      </c>
      <c r="H34" s="100">
        <f>H37+H41+H45</f>
        <v>231941.83300000001</v>
      </c>
      <c r="I34" s="21">
        <f t="shared" si="3"/>
        <v>99.099757554876149</v>
      </c>
      <c r="J34" s="165"/>
      <c r="K34" s="165"/>
      <c r="L34" s="163"/>
      <c r="M34" s="165"/>
      <c r="N34" s="165"/>
      <c r="O34" s="252"/>
      <c r="P34" s="186"/>
      <c r="Q34" s="253"/>
      <c r="R34" s="257"/>
      <c r="S34" s="182"/>
      <c r="T34" s="158"/>
    </row>
    <row r="35" spans="1:27" ht="23.25" customHeight="1" thickBot="1">
      <c r="A35" s="205"/>
      <c r="B35" s="202" t="s">
        <v>45</v>
      </c>
      <c r="C35" s="201"/>
      <c r="D35" s="49" t="s">
        <v>20</v>
      </c>
      <c r="E35" s="100">
        <f>E36+E37</f>
        <v>22244.800999999999</v>
      </c>
      <c r="F35" s="100">
        <f>F36+F37</f>
        <v>22244.800999999999</v>
      </c>
      <c r="G35" s="21">
        <f t="shared" si="2"/>
        <v>0</v>
      </c>
      <c r="H35" s="100">
        <f>H36+H37</f>
        <v>22185.204000000002</v>
      </c>
      <c r="I35" s="57">
        <f t="shared" si="3"/>
        <v>99.732085712971781</v>
      </c>
      <c r="J35" s="160">
        <v>2</v>
      </c>
      <c r="K35" s="160">
        <v>2</v>
      </c>
      <c r="L35" s="245">
        <v>100</v>
      </c>
      <c r="M35" s="160">
        <v>4</v>
      </c>
      <c r="N35" s="160">
        <v>4</v>
      </c>
      <c r="O35" s="170">
        <v>4</v>
      </c>
      <c r="P35" s="170">
        <v>4</v>
      </c>
      <c r="Q35" s="180">
        <v>4</v>
      </c>
      <c r="R35" s="180">
        <v>4</v>
      </c>
      <c r="S35" s="182"/>
      <c r="T35" s="158"/>
    </row>
    <row r="36" spans="1:27" ht="21.75" customHeight="1" thickBot="1">
      <c r="A36" s="205"/>
      <c r="B36" s="203"/>
      <c r="C36" s="201"/>
      <c r="D36" s="18" t="s">
        <v>9</v>
      </c>
      <c r="E36" s="17">
        <v>607.64499999999998</v>
      </c>
      <c r="F36" s="17">
        <v>607.64499999999998</v>
      </c>
      <c r="G36" s="21">
        <f t="shared" si="2"/>
        <v>0</v>
      </c>
      <c r="H36" s="17">
        <v>607.64499999999998</v>
      </c>
      <c r="I36" s="57">
        <f t="shared" si="3"/>
        <v>100</v>
      </c>
      <c r="J36" s="158"/>
      <c r="K36" s="158"/>
      <c r="L36" s="245"/>
      <c r="M36" s="158"/>
      <c r="N36" s="158"/>
      <c r="O36" s="193"/>
      <c r="P36" s="193"/>
      <c r="Q36" s="181"/>
      <c r="R36" s="181"/>
      <c r="S36" s="182"/>
      <c r="T36" s="158"/>
    </row>
    <row r="37" spans="1:27" ht="23.25" customHeight="1" thickBot="1">
      <c r="A37" s="205"/>
      <c r="B37" s="203"/>
      <c r="C37" s="201"/>
      <c r="D37" s="49" t="s">
        <v>10</v>
      </c>
      <c r="E37" s="17">
        <v>21637.155999999999</v>
      </c>
      <c r="F37" s="17">
        <v>21637.155999999999</v>
      </c>
      <c r="G37" s="21">
        <f t="shared" si="2"/>
        <v>0</v>
      </c>
      <c r="H37" s="17">
        <v>21577.559000000001</v>
      </c>
      <c r="I37" s="57">
        <f t="shared" si="3"/>
        <v>99.724561767729554</v>
      </c>
      <c r="J37" s="163"/>
      <c r="K37" s="163"/>
      <c r="L37" s="245"/>
      <c r="M37" s="163"/>
      <c r="N37" s="163"/>
      <c r="O37" s="193"/>
      <c r="P37" s="193"/>
      <c r="Q37" s="181"/>
      <c r="R37" s="181"/>
      <c r="S37" s="182"/>
      <c r="T37" s="158"/>
    </row>
    <row r="38" spans="1:27" ht="21.75" customHeight="1" thickBot="1">
      <c r="A38" s="205"/>
      <c r="B38" s="243" t="s">
        <v>49</v>
      </c>
      <c r="C38" s="201"/>
      <c r="D38" s="49" t="s">
        <v>20</v>
      </c>
      <c r="E38" s="100">
        <f>E39+E40+E41</f>
        <v>610343.69400000002</v>
      </c>
      <c r="F38" s="100">
        <f>F39+F40+F41</f>
        <v>610343.69400000002</v>
      </c>
      <c r="G38" s="21">
        <f t="shared" si="2"/>
        <v>0</v>
      </c>
      <c r="H38" s="100">
        <f>H39+H40+H41</f>
        <v>605647.82400000002</v>
      </c>
      <c r="I38" s="57">
        <f t="shared" si="3"/>
        <v>99.23061874052884</v>
      </c>
      <c r="J38" s="214">
        <v>14</v>
      </c>
      <c r="K38" s="214">
        <v>14</v>
      </c>
      <c r="L38" s="214">
        <v>100</v>
      </c>
      <c r="M38" s="214">
        <v>7</v>
      </c>
      <c r="N38" s="214">
        <v>7</v>
      </c>
      <c r="O38" s="247">
        <v>7</v>
      </c>
      <c r="P38" s="247">
        <v>7</v>
      </c>
      <c r="Q38" s="214">
        <v>18</v>
      </c>
      <c r="R38" s="214">
        <v>18</v>
      </c>
      <c r="S38" s="182"/>
      <c r="T38" s="158"/>
    </row>
    <row r="39" spans="1:27" ht="21.75" customHeight="1" thickBot="1">
      <c r="A39" s="205"/>
      <c r="B39" s="244"/>
      <c r="C39" s="201"/>
      <c r="D39" s="49" t="s">
        <v>11</v>
      </c>
      <c r="E39" s="105">
        <v>32205.297999999999</v>
      </c>
      <c r="F39" s="105">
        <v>32205.297999999999</v>
      </c>
      <c r="G39" s="21">
        <f t="shared" si="2"/>
        <v>0</v>
      </c>
      <c r="H39" s="17">
        <v>29652.073</v>
      </c>
      <c r="I39" s="57">
        <f t="shared" si="3"/>
        <v>92.072034234864091</v>
      </c>
      <c r="J39" s="222"/>
      <c r="K39" s="222"/>
      <c r="L39" s="222"/>
      <c r="M39" s="222"/>
      <c r="N39" s="222"/>
      <c r="O39" s="248"/>
      <c r="P39" s="248"/>
      <c r="Q39" s="222"/>
      <c r="R39" s="222"/>
      <c r="S39" s="182"/>
      <c r="T39" s="158"/>
      <c r="Z39" s="67"/>
    </row>
    <row r="40" spans="1:27" ht="22.5" customHeight="1" thickBot="1">
      <c r="A40" s="205"/>
      <c r="B40" s="184"/>
      <c r="C40" s="201"/>
      <c r="D40" s="49" t="s">
        <v>9</v>
      </c>
      <c r="E40" s="113">
        <v>407927.35100000002</v>
      </c>
      <c r="F40" s="113">
        <v>407927.35100000002</v>
      </c>
      <c r="G40" s="21">
        <f t="shared" si="2"/>
        <v>0</v>
      </c>
      <c r="H40" s="113">
        <v>407552.41200000001</v>
      </c>
      <c r="I40" s="57">
        <f t="shared" si="3"/>
        <v>99.908086820096557</v>
      </c>
      <c r="J40" s="223"/>
      <c r="K40" s="223"/>
      <c r="L40" s="223"/>
      <c r="M40" s="223"/>
      <c r="N40" s="223"/>
      <c r="O40" s="249"/>
      <c r="P40" s="249"/>
      <c r="Q40" s="223"/>
      <c r="R40" s="223"/>
      <c r="S40" s="182"/>
      <c r="T40" s="158"/>
    </row>
    <row r="41" spans="1:27" ht="22.5" customHeight="1" thickBot="1">
      <c r="A41" s="205"/>
      <c r="B41" s="196"/>
      <c r="C41" s="201"/>
      <c r="D41" s="49" t="s">
        <v>10</v>
      </c>
      <c r="E41" s="17">
        <v>170211.04500000001</v>
      </c>
      <c r="F41" s="51">
        <v>170211.04500000001</v>
      </c>
      <c r="G41" s="21">
        <f t="shared" si="2"/>
        <v>0</v>
      </c>
      <c r="H41" s="51">
        <v>168443.33900000001</v>
      </c>
      <c r="I41" s="57">
        <f t="shared" si="3"/>
        <v>98.961462224733992</v>
      </c>
      <c r="J41" s="215"/>
      <c r="K41" s="215"/>
      <c r="L41" s="215"/>
      <c r="M41" s="215"/>
      <c r="N41" s="215"/>
      <c r="O41" s="250"/>
      <c r="P41" s="250"/>
      <c r="Q41" s="246"/>
      <c r="R41" s="246"/>
      <c r="S41" s="182"/>
      <c r="T41" s="158"/>
    </row>
    <row r="42" spans="1:27" ht="30" customHeight="1" thickBot="1">
      <c r="A42" s="205"/>
      <c r="B42" s="202" t="s">
        <v>50</v>
      </c>
      <c r="C42" s="201"/>
      <c r="D42" s="49" t="s">
        <v>20</v>
      </c>
      <c r="E42" s="93">
        <f>E44+E45+E43</f>
        <v>43203.506000000001</v>
      </c>
      <c r="F42" s="93">
        <f>F44+F45+F43</f>
        <v>43203.506000000001</v>
      </c>
      <c r="G42" s="21">
        <f t="shared" si="2"/>
        <v>0</v>
      </c>
      <c r="H42" s="93">
        <f>H44+H45+H43</f>
        <v>42923.801999999996</v>
      </c>
      <c r="I42" s="21">
        <f t="shared" si="3"/>
        <v>99.352589579188304</v>
      </c>
      <c r="J42" s="158">
        <v>5</v>
      </c>
      <c r="K42" s="158">
        <v>5</v>
      </c>
      <c r="L42" s="160">
        <v>100</v>
      </c>
      <c r="M42" s="160">
        <v>6</v>
      </c>
      <c r="N42" s="160">
        <v>6</v>
      </c>
      <c r="O42" s="193">
        <v>6</v>
      </c>
      <c r="P42" s="193">
        <v>6</v>
      </c>
      <c r="Q42" s="158">
        <v>8</v>
      </c>
      <c r="R42" s="158">
        <v>8</v>
      </c>
      <c r="S42" s="158"/>
      <c r="T42" s="158"/>
    </row>
    <row r="43" spans="1:27" ht="30" customHeight="1" thickBot="1">
      <c r="A43" s="205"/>
      <c r="B43" s="203"/>
      <c r="C43" s="201"/>
      <c r="D43" s="49" t="s">
        <v>11</v>
      </c>
      <c r="E43" s="105">
        <v>982.81</v>
      </c>
      <c r="F43" s="105">
        <v>982.81</v>
      </c>
      <c r="G43" s="21">
        <f t="shared" si="2"/>
        <v>0</v>
      </c>
      <c r="H43" s="105">
        <v>982.81</v>
      </c>
      <c r="I43" s="21">
        <v>0</v>
      </c>
      <c r="J43" s="158"/>
      <c r="K43" s="158"/>
      <c r="L43" s="158"/>
      <c r="M43" s="158"/>
      <c r="N43" s="158"/>
      <c r="O43" s="193"/>
      <c r="P43" s="193"/>
      <c r="Q43" s="158"/>
      <c r="R43" s="158"/>
      <c r="S43" s="158"/>
      <c r="T43" s="158"/>
    </row>
    <row r="44" spans="1:27" ht="30" customHeight="1" thickBot="1">
      <c r="A44" s="205"/>
      <c r="B44" s="203"/>
      <c r="C44" s="201"/>
      <c r="D44" s="18" t="s">
        <v>9</v>
      </c>
      <c r="E44" s="105">
        <v>20.056999999999999</v>
      </c>
      <c r="F44" s="105">
        <v>20.056999999999999</v>
      </c>
      <c r="G44" s="21">
        <f t="shared" si="2"/>
        <v>0</v>
      </c>
      <c r="H44" s="112">
        <v>20.056999999999999</v>
      </c>
      <c r="I44" s="21">
        <v>0</v>
      </c>
      <c r="J44" s="158"/>
      <c r="K44" s="158"/>
      <c r="L44" s="158"/>
      <c r="M44" s="158"/>
      <c r="N44" s="158"/>
      <c r="O44" s="193"/>
      <c r="P44" s="193"/>
      <c r="Q44" s="158"/>
      <c r="R44" s="158"/>
      <c r="S44" s="158"/>
      <c r="T44" s="158"/>
    </row>
    <row r="45" spans="1:27" ht="27" customHeight="1" thickBot="1">
      <c r="A45" s="205"/>
      <c r="B45" s="203"/>
      <c r="C45" s="201"/>
      <c r="D45" s="49" t="s">
        <v>10</v>
      </c>
      <c r="E45" s="17">
        <v>42200.639000000003</v>
      </c>
      <c r="F45" s="17">
        <v>42200.639000000003</v>
      </c>
      <c r="G45" s="21">
        <f t="shared" si="2"/>
        <v>0</v>
      </c>
      <c r="H45" s="17">
        <v>41920.934999999998</v>
      </c>
      <c r="I45" s="21">
        <f t="shared" si="3"/>
        <v>99.337204348967305</v>
      </c>
      <c r="J45" s="158"/>
      <c r="K45" s="158"/>
      <c r="L45" s="158"/>
      <c r="M45" s="158"/>
      <c r="N45" s="158"/>
      <c r="O45" s="193"/>
      <c r="P45" s="193"/>
      <c r="Q45" s="158"/>
      <c r="R45" s="158"/>
      <c r="S45" s="158"/>
      <c r="T45" s="158"/>
    </row>
    <row r="46" spans="1:27" ht="33.75" customHeight="1" thickBot="1">
      <c r="A46" s="204">
        <v>4</v>
      </c>
      <c r="B46" s="198" t="s">
        <v>51</v>
      </c>
      <c r="C46" s="200" t="s">
        <v>104</v>
      </c>
      <c r="D46" s="49" t="s">
        <v>20</v>
      </c>
      <c r="E46" s="19">
        <f>E48+E50</f>
        <v>20990.947</v>
      </c>
      <c r="F46" s="19">
        <f>F48+F50</f>
        <v>20990.947</v>
      </c>
      <c r="G46" s="21">
        <f t="shared" si="2"/>
        <v>0</v>
      </c>
      <c r="H46" s="19">
        <f>H48+H50</f>
        <v>15437.802</v>
      </c>
      <c r="I46" s="21">
        <f t="shared" si="3"/>
        <v>73.545047777025019</v>
      </c>
      <c r="J46" s="164">
        <v>15</v>
      </c>
      <c r="K46" s="144">
        <v>12</v>
      </c>
      <c r="L46" s="164">
        <v>80</v>
      </c>
      <c r="M46" s="164">
        <f>M48+M50</f>
        <v>2</v>
      </c>
      <c r="N46" s="164">
        <f t="shared" ref="N46:Q46" si="6">N48+N50</f>
        <v>2</v>
      </c>
      <c r="O46" s="173">
        <f t="shared" si="6"/>
        <v>15</v>
      </c>
      <c r="P46" s="173">
        <f t="shared" si="6"/>
        <v>14</v>
      </c>
      <c r="Q46" s="164">
        <f t="shared" si="6"/>
        <v>15</v>
      </c>
      <c r="R46" s="164">
        <f t="shared" ref="R46" si="7">R48+R50</f>
        <v>14</v>
      </c>
      <c r="S46" s="176" t="s">
        <v>107</v>
      </c>
      <c r="T46" s="258" t="s">
        <v>8</v>
      </c>
      <c r="V46" s="36">
        <f>E47</f>
        <v>20990.947</v>
      </c>
      <c r="W46" s="36">
        <f>F47</f>
        <v>20990.947</v>
      </c>
      <c r="X46" s="36">
        <f>H47</f>
        <v>15437.802</v>
      </c>
      <c r="Y46" s="35">
        <f>V46-E46</f>
        <v>0</v>
      </c>
      <c r="Z46" s="35">
        <f>W46-F46</f>
        <v>0</v>
      </c>
      <c r="AA46" s="35">
        <f>X46-H46</f>
        <v>0</v>
      </c>
    </row>
    <row r="47" spans="1:27" ht="48.75" customHeight="1" thickBot="1">
      <c r="A47" s="205"/>
      <c r="B47" s="199"/>
      <c r="C47" s="201"/>
      <c r="D47" s="18" t="s">
        <v>10</v>
      </c>
      <c r="E47" s="19">
        <f>E49+E51</f>
        <v>20990.947</v>
      </c>
      <c r="F47" s="19">
        <f>F49+F51</f>
        <v>20990.947</v>
      </c>
      <c r="G47" s="21">
        <f t="shared" si="2"/>
        <v>0</v>
      </c>
      <c r="H47" s="19">
        <f>H49+H51</f>
        <v>15437.802</v>
      </c>
      <c r="I47" s="21">
        <f t="shared" si="3"/>
        <v>73.545047777025019</v>
      </c>
      <c r="J47" s="185"/>
      <c r="K47" s="149" t="s">
        <v>128</v>
      </c>
      <c r="L47" s="185"/>
      <c r="M47" s="185"/>
      <c r="N47" s="185"/>
      <c r="O47" s="186"/>
      <c r="P47" s="186"/>
      <c r="Q47" s="185"/>
      <c r="R47" s="185"/>
      <c r="S47" s="197"/>
      <c r="T47" s="259"/>
    </row>
    <row r="48" spans="1:27" ht="32.25" customHeight="1" thickBot="1">
      <c r="A48" s="205"/>
      <c r="B48" s="202" t="s">
        <v>45</v>
      </c>
      <c r="C48" s="201"/>
      <c r="D48" s="49" t="s">
        <v>20</v>
      </c>
      <c r="E48" s="93">
        <f>E49</f>
        <v>8183.5039999999999</v>
      </c>
      <c r="F48" s="93">
        <f>F49</f>
        <v>8183.5039999999999</v>
      </c>
      <c r="G48" s="21">
        <f t="shared" si="2"/>
        <v>0</v>
      </c>
      <c r="H48" s="93">
        <f>H49</f>
        <v>8183.17</v>
      </c>
      <c r="I48" s="21">
        <f t="shared" si="3"/>
        <v>99.995918618723721</v>
      </c>
      <c r="J48" s="160">
        <v>1</v>
      </c>
      <c r="K48" s="160" t="s">
        <v>108</v>
      </c>
      <c r="L48" s="160">
        <v>0</v>
      </c>
      <c r="M48" s="160">
        <v>1</v>
      </c>
      <c r="N48" s="160">
        <v>1</v>
      </c>
      <c r="O48" s="173">
        <v>1</v>
      </c>
      <c r="P48" s="173">
        <v>1</v>
      </c>
      <c r="Q48" s="160">
        <v>1</v>
      </c>
      <c r="R48" s="160">
        <v>1</v>
      </c>
      <c r="S48" s="197"/>
      <c r="T48" s="259"/>
    </row>
    <row r="49" spans="1:27" ht="27.75" customHeight="1" thickBot="1">
      <c r="A49" s="205"/>
      <c r="B49" s="206"/>
      <c r="C49" s="201"/>
      <c r="D49" s="49" t="s">
        <v>10</v>
      </c>
      <c r="E49" s="111">
        <v>8183.5039999999999</v>
      </c>
      <c r="F49" s="92">
        <v>8183.5039999999999</v>
      </c>
      <c r="G49" s="21">
        <f t="shared" si="2"/>
        <v>0</v>
      </c>
      <c r="H49" s="92">
        <v>8183.17</v>
      </c>
      <c r="I49" s="21">
        <f t="shared" si="3"/>
        <v>99.995918618723721</v>
      </c>
      <c r="J49" s="163"/>
      <c r="K49" s="196"/>
      <c r="L49" s="163"/>
      <c r="M49" s="163"/>
      <c r="N49" s="163"/>
      <c r="O49" s="186"/>
      <c r="P49" s="186"/>
      <c r="Q49" s="163"/>
      <c r="R49" s="163"/>
      <c r="S49" s="197"/>
      <c r="T49" s="259"/>
    </row>
    <row r="50" spans="1:27" ht="33" customHeight="1" thickBot="1">
      <c r="A50" s="205"/>
      <c r="B50" s="202" t="s">
        <v>52</v>
      </c>
      <c r="C50" s="201"/>
      <c r="D50" s="49" t="s">
        <v>20</v>
      </c>
      <c r="E50" s="20">
        <f>E51</f>
        <v>12807.442999999999</v>
      </c>
      <c r="F50" s="20">
        <f>F51</f>
        <v>12807.442999999999</v>
      </c>
      <c r="G50" s="21">
        <f t="shared" si="2"/>
        <v>0</v>
      </c>
      <c r="H50" s="20">
        <f>H51</f>
        <v>7254.6319999999996</v>
      </c>
      <c r="I50" s="21">
        <f t="shared" si="3"/>
        <v>56.643874971764461</v>
      </c>
      <c r="J50" s="160">
        <v>12</v>
      </c>
      <c r="K50" s="160" t="s">
        <v>106</v>
      </c>
      <c r="L50" s="160">
        <v>83.3</v>
      </c>
      <c r="M50" s="160">
        <v>1</v>
      </c>
      <c r="N50" s="160">
        <v>1</v>
      </c>
      <c r="O50" s="170">
        <v>14</v>
      </c>
      <c r="P50" s="170">
        <v>13</v>
      </c>
      <c r="Q50" s="160">
        <v>14</v>
      </c>
      <c r="R50" s="160">
        <v>13</v>
      </c>
      <c r="S50" s="197"/>
      <c r="T50" s="259"/>
    </row>
    <row r="51" spans="1:27" ht="36" customHeight="1" thickBot="1">
      <c r="A51" s="205"/>
      <c r="B51" s="203"/>
      <c r="C51" s="201"/>
      <c r="D51" s="18" t="s">
        <v>10</v>
      </c>
      <c r="E51" s="17">
        <v>12807.442999999999</v>
      </c>
      <c r="F51" s="17">
        <v>12807.442999999999</v>
      </c>
      <c r="G51" s="21">
        <f>F51-E51</f>
        <v>0</v>
      </c>
      <c r="H51" s="17">
        <v>7254.6319999999996</v>
      </c>
      <c r="I51" s="21">
        <f>H51/F51*100</f>
        <v>56.643874971764461</v>
      </c>
      <c r="J51" s="158"/>
      <c r="K51" s="196"/>
      <c r="L51" s="158"/>
      <c r="M51" s="158"/>
      <c r="N51" s="158"/>
      <c r="O51" s="171"/>
      <c r="P51" s="171"/>
      <c r="Q51" s="158"/>
      <c r="R51" s="158"/>
      <c r="S51" s="197"/>
      <c r="T51" s="259"/>
    </row>
    <row r="52" spans="1:27" ht="43.5" customHeight="1" thickBot="1">
      <c r="A52" s="204">
        <v>5</v>
      </c>
      <c r="B52" s="198" t="s">
        <v>53</v>
      </c>
      <c r="C52" s="200" t="s">
        <v>103</v>
      </c>
      <c r="D52" s="49" t="s">
        <v>20</v>
      </c>
      <c r="E52" s="19">
        <f>E54</f>
        <v>65672.192999999999</v>
      </c>
      <c r="F52" s="19">
        <f>F54</f>
        <v>65672.192999999999</v>
      </c>
      <c r="G52" s="21">
        <f t="shared" si="2"/>
        <v>0</v>
      </c>
      <c r="H52" s="19">
        <f>H54</f>
        <v>57790.038</v>
      </c>
      <c r="I52" s="21">
        <f t="shared" si="3"/>
        <v>87.997728353612317</v>
      </c>
      <c r="J52" s="164">
        <v>6</v>
      </c>
      <c r="K52" s="164">
        <v>6</v>
      </c>
      <c r="L52" s="164">
        <v>100</v>
      </c>
      <c r="M52" s="164">
        <f>M54</f>
        <v>1</v>
      </c>
      <c r="N52" s="164">
        <f t="shared" ref="N52:R52" si="8">N54</f>
        <v>0</v>
      </c>
      <c r="O52" s="173">
        <f t="shared" si="8"/>
        <v>3</v>
      </c>
      <c r="P52" s="173">
        <f t="shared" si="8"/>
        <v>2</v>
      </c>
      <c r="Q52" s="166">
        <f t="shared" si="8"/>
        <v>3</v>
      </c>
      <c r="R52" s="166">
        <f t="shared" si="8"/>
        <v>3</v>
      </c>
      <c r="S52" s="176" t="s">
        <v>107</v>
      </c>
      <c r="T52" s="258" t="s">
        <v>8</v>
      </c>
      <c r="V52" s="36">
        <f>E53</f>
        <v>65672.192999999999</v>
      </c>
      <c r="W52" s="36">
        <f>F53</f>
        <v>65672.192999999999</v>
      </c>
      <c r="X52" s="36">
        <f>H53</f>
        <v>57790.038</v>
      </c>
      <c r="Y52" s="35">
        <f>V52-E52</f>
        <v>0</v>
      </c>
      <c r="Z52" s="35">
        <f>W52-F52</f>
        <v>0</v>
      </c>
      <c r="AA52" s="35">
        <f>X52-H52</f>
        <v>0</v>
      </c>
    </row>
    <row r="53" spans="1:27" ht="28.5" customHeight="1" thickBot="1">
      <c r="A53" s="205"/>
      <c r="B53" s="199"/>
      <c r="C53" s="201"/>
      <c r="D53" s="49" t="s">
        <v>10</v>
      </c>
      <c r="E53" s="19">
        <f>E55</f>
        <v>65672.192999999999</v>
      </c>
      <c r="F53" s="19">
        <f>F55</f>
        <v>65672.192999999999</v>
      </c>
      <c r="G53" s="21">
        <f t="shared" si="2"/>
        <v>0</v>
      </c>
      <c r="H53" s="19">
        <f>H55</f>
        <v>57790.038</v>
      </c>
      <c r="I53" s="21">
        <f t="shared" si="3"/>
        <v>87.997728353612317</v>
      </c>
      <c r="J53" s="185"/>
      <c r="K53" s="192"/>
      <c r="L53" s="185"/>
      <c r="M53" s="185"/>
      <c r="N53" s="185"/>
      <c r="O53" s="186"/>
      <c r="P53" s="186"/>
      <c r="Q53" s="189"/>
      <c r="R53" s="189"/>
      <c r="S53" s="197"/>
      <c r="T53" s="259"/>
    </row>
    <row r="54" spans="1:27" ht="24.75" customHeight="1" thickBot="1">
      <c r="A54" s="205"/>
      <c r="B54" s="202" t="s">
        <v>54</v>
      </c>
      <c r="C54" s="201"/>
      <c r="D54" s="49" t="s">
        <v>20</v>
      </c>
      <c r="E54" s="20">
        <f>E55</f>
        <v>65672.192999999999</v>
      </c>
      <c r="F54" s="20">
        <f>F55</f>
        <v>65672.192999999999</v>
      </c>
      <c r="G54" s="21">
        <f t="shared" si="2"/>
        <v>0</v>
      </c>
      <c r="H54" s="20">
        <f>H55</f>
        <v>57790.038</v>
      </c>
      <c r="I54" s="21">
        <f t="shared" si="3"/>
        <v>87.997728353612317</v>
      </c>
      <c r="J54" s="160">
        <v>5</v>
      </c>
      <c r="K54" s="160">
        <v>5</v>
      </c>
      <c r="L54" s="160">
        <v>100</v>
      </c>
      <c r="M54" s="160">
        <v>1</v>
      </c>
      <c r="N54" s="160">
        <v>0</v>
      </c>
      <c r="O54" s="170">
        <v>3</v>
      </c>
      <c r="P54" s="170">
        <v>2</v>
      </c>
      <c r="Q54" s="176">
        <v>3</v>
      </c>
      <c r="R54" s="176">
        <v>3</v>
      </c>
      <c r="S54" s="197"/>
      <c r="T54" s="259"/>
    </row>
    <row r="55" spans="1:27" ht="24.75" customHeight="1" thickBot="1">
      <c r="A55" s="205"/>
      <c r="B55" s="203"/>
      <c r="C55" s="201"/>
      <c r="D55" s="49" t="s">
        <v>10</v>
      </c>
      <c r="E55" s="111">
        <v>65672.192999999999</v>
      </c>
      <c r="F55" s="111">
        <v>65672.192999999999</v>
      </c>
      <c r="G55" s="21">
        <f t="shared" si="2"/>
        <v>0</v>
      </c>
      <c r="H55" s="111">
        <v>57790.038</v>
      </c>
      <c r="I55" s="21">
        <f t="shared" si="3"/>
        <v>87.997728353612317</v>
      </c>
      <c r="J55" s="158"/>
      <c r="K55" s="196"/>
      <c r="L55" s="158"/>
      <c r="M55" s="158"/>
      <c r="N55" s="158"/>
      <c r="O55" s="193"/>
      <c r="P55" s="193"/>
      <c r="Q55" s="197"/>
      <c r="R55" s="197"/>
      <c r="S55" s="197"/>
      <c r="T55" s="259"/>
    </row>
    <row r="56" spans="1:27" ht="21.75" customHeight="1" thickBot="1">
      <c r="A56" s="204">
        <v>6</v>
      </c>
      <c r="B56" s="198" t="s">
        <v>55</v>
      </c>
      <c r="C56" s="200" t="s">
        <v>105</v>
      </c>
      <c r="D56" s="53" t="s">
        <v>20</v>
      </c>
      <c r="E56" s="19">
        <f>E61+E63+E68</f>
        <v>910567.77599999995</v>
      </c>
      <c r="F56" s="19">
        <f>F61+F63+F68</f>
        <v>910567.77599999995</v>
      </c>
      <c r="G56" s="21">
        <f t="shared" ref="G56:G120" si="9">F56-E56</f>
        <v>0</v>
      </c>
      <c r="H56" s="19">
        <f>H61+H63+H68</f>
        <v>673360.5959999999</v>
      </c>
      <c r="I56" s="21">
        <f t="shared" ref="I56:I119" si="10">H56/F56*100</f>
        <v>73.949530583871663</v>
      </c>
      <c r="J56" s="164">
        <v>11</v>
      </c>
      <c r="K56" s="144">
        <v>9</v>
      </c>
      <c r="L56" s="164">
        <v>82</v>
      </c>
      <c r="M56" s="187">
        <f>M61+M63+M68</f>
        <v>9</v>
      </c>
      <c r="N56" s="187">
        <f t="shared" ref="N56:R56" si="11">N61+N63+N68</f>
        <v>5</v>
      </c>
      <c r="O56" s="173">
        <f t="shared" si="11"/>
        <v>24</v>
      </c>
      <c r="P56" s="173">
        <f t="shared" si="11"/>
        <v>15</v>
      </c>
      <c r="Q56" s="164">
        <f t="shared" si="11"/>
        <v>15</v>
      </c>
      <c r="R56" s="164">
        <f t="shared" si="11"/>
        <v>15</v>
      </c>
      <c r="S56" s="176" t="s">
        <v>39</v>
      </c>
      <c r="T56" s="176" t="s">
        <v>8</v>
      </c>
      <c r="V56" s="34">
        <f>E57+E58+E59+E60</f>
        <v>910567.77599999995</v>
      </c>
      <c r="W56" s="34">
        <f>F57+F58+F59+F60</f>
        <v>910567.77599999995</v>
      </c>
      <c r="X56" s="34">
        <f>H57+H58+H59+H60</f>
        <v>673360.59600000002</v>
      </c>
      <c r="Y56" s="35">
        <f>V56-E56</f>
        <v>0</v>
      </c>
      <c r="Z56" s="35">
        <f>W56-F56</f>
        <v>0</v>
      </c>
      <c r="AA56" s="35">
        <f>X56-H56</f>
        <v>0</v>
      </c>
    </row>
    <row r="57" spans="1:27" ht="22.5" customHeight="1" thickBot="1">
      <c r="A57" s="205"/>
      <c r="B57" s="199"/>
      <c r="C57" s="201"/>
      <c r="D57" s="49" t="s">
        <v>11</v>
      </c>
      <c r="E57" s="19">
        <f>E64</f>
        <v>512.71400000000006</v>
      </c>
      <c r="F57" s="19">
        <f>F64</f>
        <v>512.71400000000006</v>
      </c>
      <c r="G57" s="21">
        <f t="shared" si="9"/>
        <v>0</v>
      </c>
      <c r="H57" s="19">
        <f>H64</f>
        <v>512.71400000000006</v>
      </c>
      <c r="I57" s="21">
        <f t="shared" si="10"/>
        <v>100</v>
      </c>
      <c r="J57" s="185"/>
      <c r="K57" s="158" t="s">
        <v>129</v>
      </c>
      <c r="L57" s="185"/>
      <c r="M57" s="188"/>
      <c r="N57" s="188"/>
      <c r="O57" s="186"/>
      <c r="P57" s="186"/>
      <c r="Q57" s="185"/>
      <c r="R57" s="185"/>
      <c r="S57" s="197"/>
      <c r="T57" s="197"/>
      <c r="V57" s="34"/>
      <c r="W57" s="34"/>
      <c r="X57" s="34"/>
      <c r="Y57" s="35"/>
      <c r="Z57" s="35"/>
      <c r="AA57" s="35"/>
    </row>
    <row r="58" spans="1:27" ht="27.75" customHeight="1" thickBot="1">
      <c r="A58" s="205"/>
      <c r="B58" s="199"/>
      <c r="C58" s="201"/>
      <c r="D58" s="49" t="s">
        <v>9</v>
      </c>
      <c r="E58" s="19">
        <f>E65+E69</f>
        <v>5966.7479999999996</v>
      </c>
      <c r="F58" s="19">
        <f>F65+F69</f>
        <v>5966.7479999999996</v>
      </c>
      <c r="G58" s="21">
        <f t="shared" si="9"/>
        <v>0</v>
      </c>
      <c r="H58" s="19">
        <f>H65+H69</f>
        <v>5957.9769999999999</v>
      </c>
      <c r="I58" s="21">
        <f t="shared" si="10"/>
        <v>99.853002003771579</v>
      </c>
      <c r="J58" s="185"/>
      <c r="K58" s="263"/>
      <c r="L58" s="185"/>
      <c r="M58" s="188"/>
      <c r="N58" s="188"/>
      <c r="O58" s="186"/>
      <c r="P58" s="186"/>
      <c r="Q58" s="185"/>
      <c r="R58" s="185"/>
      <c r="S58" s="197"/>
      <c r="T58" s="197"/>
      <c r="V58" s="34"/>
      <c r="W58" s="34"/>
      <c r="X58" s="34"/>
    </row>
    <row r="59" spans="1:27" ht="24" customHeight="1" thickBot="1">
      <c r="A59" s="205"/>
      <c r="B59" s="199"/>
      <c r="C59" s="201"/>
      <c r="D59" s="54" t="s">
        <v>10</v>
      </c>
      <c r="E59" s="19">
        <f>E62+E66+E70</f>
        <v>72917.313999999998</v>
      </c>
      <c r="F59" s="19">
        <f>F62+F66+F70</f>
        <v>72917.313999999998</v>
      </c>
      <c r="G59" s="21">
        <f t="shared" si="9"/>
        <v>0</v>
      </c>
      <c r="H59" s="19">
        <f>H62+H66+H70</f>
        <v>61539.904999999999</v>
      </c>
      <c r="I59" s="21">
        <f t="shared" si="10"/>
        <v>84.396834749014488</v>
      </c>
      <c r="J59" s="185"/>
      <c r="K59" s="263"/>
      <c r="L59" s="185"/>
      <c r="M59" s="188"/>
      <c r="N59" s="188"/>
      <c r="O59" s="186"/>
      <c r="P59" s="186"/>
      <c r="Q59" s="185"/>
      <c r="R59" s="185"/>
      <c r="S59" s="197"/>
      <c r="T59" s="197"/>
    </row>
    <row r="60" spans="1:27" ht="21" customHeight="1" thickBot="1">
      <c r="A60" s="205"/>
      <c r="B60" s="208"/>
      <c r="C60" s="201"/>
      <c r="D60" s="52" t="s">
        <v>24</v>
      </c>
      <c r="E60" s="19">
        <f>E67</f>
        <v>831171</v>
      </c>
      <c r="F60" s="19">
        <f>F67</f>
        <v>831171</v>
      </c>
      <c r="G60" s="21">
        <f t="shared" si="9"/>
        <v>0</v>
      </c>
      <c r="H60" s="19">
        <f>H67</f>
        <v>605350</v>
      </c>
      <c r="I60" s="21">
        <f t="shared" si="10"/>
        <v>72.830981831656786</v>
      </c>
      <c r="J60" s="195"/>
      <c r="K60" s="264"/>
      <c r="L60" s="195"/>
      <c r="M60" s="216"/>
      <c r="N60" s="216"/>
      <c r="O60" s="194"/>
      <c r="P60" s="194"/>
      <c r="Q60" s="195"/>
      <c r="R60" s="195"/>
      <c r="S60" s="197"/>
      <c r="T60" s="197"/>
    </row>
    <row r="61" spans="1:27" ht="31.5" customHeight="1" thickBot="1">
      <c r="A61" s="205"/>
      <c r="B61" s="202" t="s">
        <v>45</v>
      </c>
      <c r="C61" s="201"/>
      <c r="D61" s="53" t="s">
        <v>20</v>
      </c>
      <c r="E61" s="93">
        <f>E62</f>
        <v>7137.8919999999998</v>
      </c>
      <c r="F61" s="20">
        <f>F62</f>
        <v>7137.8919999999998</v>
      </c>
      <c r="G61" s="21">
        <f t="shared" si="9"/>
        <v>0</v>
      </c>
      <c r="H61" s="20">
        <f>H62</f>
        <v>6484.9769999999999</v>
      </c>
      <c r="I61" s="21">
        <f t="shared" si="10"/>
        <v>90.852831620315911</v>
      </c>
      <c r="J61" s="160">
        <v>1</v>
      </c>
      <c r="K61" s="160" t="s">
        <v>125</v>
      </c>
      <c r="L61" s="160">
        <v>0</v>
      </c>
      <c r="M61" s="180">
        <v>1</v>
      </c>
      <c r="N61" s="180">
        <v>1</v>
      </c>
      <c r="O61" s="170">
        <v>1</v>
      </c>
      <c r="P61" s="170">
        <v>1</v>
      </c>
      <c r="Q61" s="160">
        <v>1</v>
      </c>
      <c r="R61" s="160">
        <v>1</v>
      </c>
      <c r="S61" s="197"/>
      <c r="T61" s="197"/>
    </row>
    <row r="62" spans="1:27" ht="38.25" customHeight="1" thickBot="1">
      <c r="A62" s="205"/>
      <c r="B62" s="203"/>
      <c r="C62" s="201"/>
      <c r="D62" s="53" t="s">
        <v>10</v>
      </c>
      <c r="E62" s="17">
        <v>7137.8919999999998</v>
      </c>
      <c r="F62" s="17">
        <v>7137.8919999999998</v>
      </c>
      <c r="G62" s="21">
        <f t="shared" si="9"/>
        <v>0</v>
      </c>
      <c r="H62" s="17">
        <v>6484.9769999999999</v>
      </c>
      <c r="I62" s="21">
        <f t="shared" si="10"/>
        <v>90.852831620315911</v>
      </c>
      <c r="J62" s="158"/>
      <c r="K62" s="261"/>
      <c r="L62" s="158"/>
      <c r="M62" s="181"/>
      <c r="N62" s="181"/>
      <c r="O62" s="193"/>
      <c r="P62" s="193"/>
      <c r="Q62" s="158"/>
      <c r="R62" s="158"/>
      <c r="S62" s="197"/>
      <c r="T62" s="197"/>
    </row>
    <row r="63" spans="1:27" ht="23.25" thickBot="1">
      <c r="A63" s="205"/>
      <c r="B63" s="202" t="s">
        <v>56</v>
      </c>
      <c r="C63" s="201"/>
      <c r="D63" s="53" t="s">
        <v>20</v>
      </c>
      <c r="E63" s="20">
        <f>E64+E65+E66+E67</f>
        <v>835657.08299999998</v>
      </c>
      <c r="F63" s="20">
        <f>F64+F65+F66+F67</f>
        <v>835657.08299999998</v>
      </c>
      <c r="G63" s="21">
        <f t="shared" si="9"/>
        <v>0</v>
      </c>
      <c r="H63" s="20">
        <f>H64+H65+H66+H67</f>
        <v>609414.80900000001</v>
      </c>
      <c r="I63" s="21">
        <f t="shared" si="10"/>
        <v>72.926421782031383</v>
      </c>
      <c r="J63" s="160">
        <v>3</v>
      </c>
      <c r="K63" s="160" t="s">
        <v>126</v>
      </c>
      <c r="L63" s="160">
        <v>67</v>
      </c>
      <c r="M63" s="180">
        <v>4</v>
      </c>
      <c r="N63" s="180">
        <v>2</v>
      </c>
      <c r="O63" s="170">
        <v>4</v>
      </c>
      <c r="P63" s="170">
        <v>2</v>
      </c>
      <c r="Q63" s="160">
        <v>1</v>
      </c>
      <c r="R63" s="160">
        <v>1</v>
      </c>
      <c r="S63" s="197"/>
      <c r="T63" s="197"/>
    </row>
    <row r="64" spans="1:27" ht="21.75" customHeight="1" thickBot="1">
      <c r="A64" s="205"/>
      <c r="B64" s="203"/>
      <c r="C64" s="201"/>
      <c r="D64" s="49" t="s">
        <v>11</v>
      </c>
      <c r="E64" s="17">
        <v>512.71400000000006</v>
      </c>
      <c r="F64" s="17">
        <v>512.71400000000006</v>
      </c>
      <c r="G64" s="21">
        <f t="shared" si="9"/>
        <v>0</v>
      </c>
      <c r="H64" s="17">
        <v>512.71400000000006</v>
      </c>
      <c r="I64" s="21">
        <f t="shared" si="10"/>
        <v>100</v>
      </c>
      <c r="J64" s="158"/>
      <c r="K64" s="158"/>
      <c r="L64" s="158"/>
      <c r="M64" s="181"/>
      <c r="N64" s="181"/>
      <c r="O64" s="193"/>
      <c r="P64" s="193"/>
      <c r="Q64" s="158"/>
      <c r="R64" s="158"/>
      <c r="S64" s="197"/>
      <c r="T64" s="197"/>
    </row>
    <row r="65" spans="1:27" ht="23.25" thickBot="1">
      <c r="A65" s="205"/>
      <c r="B65" s="203"/>
      <c r="C65" s="201"/>
      <c r="D65" s="49" t="s">
        <v>9</v>
      </c>
      <c r="E65" s="23">
        <v>489.17399999999998</v>
      </c>
      <c r="F65" s="17">
        <v>489.17399999999998</v>
      </c>
      <c r="G65" s="21">
        <f t="shared" ref="G65" si="12">F65-E65</f>
        <v>0</v>
      </c>
      <c r="H65" s="17">
        <v>489.17399999999998</v>
      </c>
      <c r="I65" s="21">
        <f t="shared" ref="I65" si="13">H65/F65*100</f>
        <v>100</v>
      </c>
      <c r="J65" s="158"/>
      <c r="K65" s="158"/>
      <c r="L65" s="158"/>
      <c r="M65" s="181"/>
      <c r="N65" s="181"/>
      <c r="O65" s="193"/>
      <c r="P65" s="193"/>
      <c r="Q65" s="158"/>
      <c r="R65" s="158"/>
      <c r="S65" s="197"/>
      <c r="T65" s="197"/>
    </row>
    <row r="66" spans="1:27" ht="22.5" customHeight="1" thickBot="1">
      <c r="A66" s="205"/>
      <c r="B66" s="203"/>
      <c r="C66" s="201"/>
      <c r="D66" s="106" t="s">
        <v>10</v>
      </c>
      <c r="E66" s="17">
        <v>3484.1950000000002</v>
      </c>
      <c r="F66" s="107">
        <v>3484.1950000000002</v>
      </c>
      <c r="G66" s="21">
        <f t="shared" si="9"/>
        <v>0</v>
      </c>
      <c r="H66" s="92">
        <v>3062.9209999999998</v>
      </c>
      <c r="I66" s="21">
        <f t="shared" si="10"/>
        <v>87.909000500833031</v>
      </c>
      <c r="J66" s="158"/>
      <c r="K66" s="158"/>
      <c r="L66" s="158"/>
      <c r="M66" s="181"/>
      <c r="N66" s="181"/>
      <c r="O66" s="193"/>
      <c r="P66" s="193"/>
      <c r="Q66" s="158"/>
      <c r="R66" s="158"/>
      <c r="S66" s="197"/>
      <c r="T66" s="197"/>
    </row>
    <row r="67" spans="1:27" ht="19.5" customHeight="1" thickBot="1">
      <c r="A67" s="205"/>
      <c r="B67" s="207"/>
      <c r="C67" s="201"/>
      <c r="D67" s="52" t="s">
        <v>24</v>
      </c>
      <c r="E67" s="108">
        <v>831171</v>
      </c>
      <c r="F67" s="109">
        <v>831171</v>
      </c>
      <c r="G67" s="21">
        <f t="shared" si="9"/>
        <v>0</v>
      </c>
      <c r="H67" s="110">
        <v>605350</v>
      </c>
      <c r="I67" s="21">
        <f t="shared" si="10"/>
        <v>72.830981831656786</v>
      </c>
      <c r="J67" s="195"/>
      <c r="K67" s="195"/>
      <c r="L67" s="162"/>
      <c r="M67" s="221"/>
      <c r="N67" s="221"/>
      <c r="O67" s="172"/>
      <c r="P67" s="172"/>
      <c r="Q67" s="162"/>
      <c r="R67" s="162"/>
      <c r="S67" s="197"/>
      <c r="T67" s="197"/>
    </row>
    <row r="68" spans="1:27" ht="23.25" customHeight="1" thickBot="1">
      <c r="A68" s="260"/>
      <c r="B68" s="202" t="s">
        <v>57</v>
      </c>
      <c r="C68" s="201"/>
      <c r="D68" s="53" t="s">
        <v>20</v>
      </c>
      <c r="E68" s="20">
        <f>E69+E70</f>
        <v>67772.800999999992</v>
      </c>
      <c r="F68" s="20">
        <f>F69+F70</f>
        <v>67772.800999999992</v>
      </c>
      <c r="G68" s="21">
        <f t="shared" si="9"/>
        <v>0</v>
      </c>
      <c r="H68" s="20">
        <f>H69+H70</f>
        <v>57460.81</v>
      </c>
      <c r="I68" s="21">
        <f t="shared" si="10"/>
        <v>84.784469805224674</v>
      </c>
      <c r="J68" s="160">
        <v>6</v>
      </c>
      <c r="K68" s="160">
        <v>6</v>
      </c>
      <c r="L68" s="160">
        <v>100</v>
      </c>
      <c r="M68" s="160">
        <v>4</v>
      </c>
      <c r="N68" s="160">
        <v>2</v>
      </c>
      <c r="O68" s="170">
        <v>19</v>
      </c>
      <c r="P68" s="170">
        <v>12</v>
      </c>
      <c r="Q68" s="160">
        <v>13</v>
      </c>
      <c r="R68" s="160">
        <v>13</v>
      </c>
      <c r="S68" s="266"/>
      <c r="T68" s="266"/>
    </row>
    <row r="69" spans="1:27" ht="23.25" customHeight="1" thickBot="1">
      <c r="A69" s="260"/>
      <c r="B69" s="203"/>
      <c r="C69" s="201"/>
      <c r="D69" s="49" t="s">
        <v>9</v>
      </c>
      <c r="E69" s="17">
        <v>5477.5739999999996</v>
      </c>
      <c r="F69" s="17">
        <v>5477.5739999999996</v>
      </c>
      <c r="G69" s="21">
        <f t="shared" si="9"/>
        <v>0</v>
      </c>
      <c r="H69" s="17">
        <v>5468.8029999999999</v>
      </c>
      <c r="I69" s="21">
        <f t="shared" si="10"/>
        <v>99.83987436774018</v>
      </c>
      <c r="J69" s="158"/>
      <c r="K69" s="158"/>
      <c r="L69" s="158"/>
      <c r="M69" s="158"/>
      <c r="N69" s="158"/>
      <c r="O69" s="193"/>
      <c r="P69" s="193"/>
      <c r="Q69" s="158"/>
      <c r="R69" s="158"/>
      <c r="S69" s="266"/>
      <c r="T69" s="266"/>
    </row>
    <row r="70" spans="1:27" ht="23.25" customHeight="1" thickBot="1">
      <c r="A70" s="161"/>
      <c r="B70" s="262"/>
      <c r="C70" s="220"/>
      <c r="D70" s="53" t="s">
        <v>10</v>
      </c>
      <c r="E70" s="17">
        <v>62295.226999999999</v>
      </c>
      <c r="F70" s="17">
        <v>62295.226999999999</v>
      </c>
      <c r="G70" s="21">
        <f t="shared" si="9"/>
        <v>0</v>
      </c>
      <c r="H70" s="23">
        <v>51992.006999999998</v>
      </c>
      <c r="I70" s="21">
        <f t="shared" si="10"/>
        <v>83.460659032513036</v>
      </c>
      <c r="J70" s="161"/>
      <c r="K70" s="161"/>
      <c r="L70" s="161"/>
      <c r="M70" s="161"/>
      <c r="N70" s="161"/>
      <c r="O70" s="161"/>
      <c r="P70" s="161"/>
      <c r="Q70" s="161"/>
      <c r="R70" s="161"/>
      <c r="S70" s="267"/>
      <c r="T70" s="267"/>
    </row>
    <row r="71" spans="1:27" ht="47.25" customHeight="1" thickBot="1">
      <c r="A71" s="204">
        <v>7</v>
      </c>
      <c r="B71" s="198" t="s">
        <v>58</v>
      </c>
      <c r="C71" s="200" t="s">
        <v>115</v>
      </c>
      <c r="D71" s="49" t="s">
        <v>20</v>
      </c>
      <c r="E71" s="19">
        <f>E74+E76+E79</f>
        <v>22275.197</v>
      </c>
      <c r="F71" s="19">
        <f>F74+F76+F79</f>
        <v>22275.197</v>
      </c>
      <c r="G71" s="21">
        <f t="shared" si="9"/>
        <v>0</v>
      </c>
      <c r="H71" s="19">
        <f>H74+H76+H79</f>
        <v>22267.481</v>
      </c>
      <c r="I71" s="21">
        <f t="shared" si="10"/>
        <v>99.965360575711188</v>
      </c>
      <c r="J71" s="166">
        <v>8</v>
      </c>
      <c r="K71" s="166">
        <v>8</v>
      </c>
      <c r="L71" s="166">
        <v>100</v>
      </c>
      <c r="M71" s="166">
        <f>M74+M76+M79</f>
        <v>5</v>
      </c>
      <c r="N71" s="166">
        <f t="shared" ref="N71:R71" si="14">N74+N76+N79</f>
        <v>5</v>
      </c>
      <c r="O71" s="173">
        <f t="shared" si="14"/>
        <v>6</v>
      </c>
      <c r="P71" s="173">
        <f t="shared" si="14"/>
        <v>6</v>
      </c>
      <c r="Q71" s="164">
        <f t="shared" si="14"/>
        <v>6</v>
      </c>
      <c r="R71" s="164">
        <f t="shared" si="14"/>
        <v>6</v>
      </c>
      <c r="S71" s="160" t="s">
        <v>32</v>
      </c>
      <c r="T71" s="160" t="s">
        <v>8</v>
      </c>
      <c r="V71" s="34">
        <f>E72+E73</f>
        <v>22275.197000000004</v>
      </c>
      <c r="W71" s="34">
        <f>F72+F73</f>
        <v>22275.197000000004</v>
      </c>
      <c r="X71" s="34">
        <f>H72+H73</f>
        <v>22267.481</v>
      </c>
      <c r="Y71" s="35">
        <f>V71-E71</f>
        <v>0</v>
      </c>
      <c r="Z71" s="35">
        <f>W71-F71</f>
        <v>0</v>
      </c>
      <c r="AA71" s="35">
        <f>X71-H71</f>
        <v>0</v>
      </c>
    </row>
    <row r="72" spans="1:27" ht="40.5" customHeight="1" thickBot="1">
      <c r="A72" s="205"/>
      <c r="B72" s="199"/>
      <c r="C72" s="201"/>
      <c r="D72" s="49" t="s">
        <v>9</v>
      </c>
      <c r="E72" s="19">
        <f>E77</f>
        <v>1118.0229999999999</v>
      </c>
      <c r="F72" s="19">
        <f>F77</f>
        <v>1118.0229999999999</v>
      </c>
      <c r="G72" s="21">
        <f t="shared" si="9"/>
        <v>0</v>
      </c>
      <c r="H72" s="19">
        <f>H77</f>
        <v>1117.549</v>
      </c>
      <c r="I72" s="21">
        <f t="shared" si="10"/>
        <v>99.957603734449123</v>
      </c>
      <c r="J72" s="189"/>
      <c r="K72" s="189"/>
      <c r="L72" s="189"/>
      <c r="M72" s="189"/>
      <c r="N72" s="189"/>
      <c r="O72" s="186"/>
      <c r="P72" s="186"/>
      <c r="Q72" s="185"/>
      <c r="R72" s="185"/>
      <c r="S72" s="158"/>
      <c r="T72" s="158"/>
    </row>
    <row r="73" spans="1:27" ht="35.25" customHeight="1" thickBot="1">
      <c r="A73" s="205"/>
      <c r="B73" s="199"/>
      <c r="C73" s="265"/>
      <c r="D73" s="49" t="s">
        <v>10</v>
      </c>
      <c r="E73" s="19">
        <f>E75+E78+E80</f>
        <v>21157.174000000003</v>
      </c>
      <c r="F73" s="19">
        <f>F75+F78+F80</f>
        <v>21157.174000000003</v>
      </c>
      <c r="G73" s="21">
        <f t="shared" si="9"/>
        <v>0</v>
      </c>
      <c r="H73" s="19">
        <f>H75+H78+H80</f>
        <v>21149.932000000001</v>
      </c>
      <c r="I73" s="21">
        <f t="shared" si="10"/>
        <v>99.965770475773368</v>
      </c>
      <c r="J73" s="189"/>
      <c r="K73" s="268"/>
      <c r="L73" s="189"/>
      <c r="M73" s="189"/>
      <c r="N73" s="189"/>
      <c r="O73" s="186"/>
      <c r="P73" s="186"/>
      <c r="Q73" s="185"/>
      <c r="R73" s="185"/>
      <c r="S73" s="158"/>
      <c r="T73" s="158"/>
    </row>
    <row r="74" spans="1:27" ht="25.5" customHeight="1" thickBot="1">
      <c r="A74" s="205"/>
      <c r="B74" s="202" t="s">
        <v>59</v>
      </c>
      <c r="C74" s="265"/>
      <c r="D74" s="18" t="s">
        <v>20</v>
      </c>
      <c r="E74" s="20">
        <f>E75</f>
        <v>495</v>
      </c>
      <c r="F74" s="20">
        <f>F75</f>
        <v>495</v>
      </c>
      <c r="G74" s="60">
        <f t="shared" si="9"/>
        <v>0</v>
      </c>
      <c r="H74" s="20">
        <f>H75</f>
        <v>494.25</v>
      </c>
      <c r="I74" s="60">
        <f t="shared" si="10"/>
        <v>99.848484848484858</v>
      </c>
      <c r="J74" s="160">
        <v>1</v>
      </c>
      <c r="K74" s="160">
        <v>1</v>
      </c>
      <c r="L74" s="160">
        <v>100</v>
      </c>
      <c r="M74" s="160">
        <v>2</v>
      </c>
      <c r="N74" s="160">
        <v>2</v>
      </c>
      <c r="O74" s="170">
        <v>2</v>
      </c>
      <c r="P74" s="170">
        <v>2</v>
      </c>
      <c r="Q74" s="160">
        <v>2</v>
      </c>
      <c r="R74" s="160">
        <v>2</v>
      </c>
      <c r="S74" s="158"/>
      <c r="T74" s="158"/>
    </row>
    <row r="75" spans="1:27" ht="32.25" customHeight="1" thickBot="1">
      <c r="A75" s="205"/>
      <c r="B75" s="206"/>
      <c r="C75" s="265"/>
      <c r="D75" s="49" t="s">
        <v>10</v>
      </c>
      <c r="E75" s="17">
        <v>495</v>
      </c>
      <c r="F75" s="17">
        <v>495</v>
      </c>
      <c r="G75" s="102">
        <f t="shared" si="9"/>
        <v>0</v>
      </c>
      <c r="H75" s="17">
        <v>494.25</v>
      </c>
      <c r="I75" s="102">
        <f t="shared" si="10"/>
        <v>99.848484848484858</v>
      </c>
      <c r="J75" s="163"/>
      <c r="K75" s="163"/>
      <c r="L75" s="163"/>
      <c r="M75" s="163"/>
      <c r="N75" s="163"/>
      <c r="O75" s="190"/>
      <c r="P75" s="190"/>
      <c r="Q75" s="163"/>
      <c r="R75" s="163"/>
      <c r="S75" s="158"/>
      <c r="T75" s="158"/>
    </row>
    <row r="76" spans="1:27" ht="23.25" thickBot="1">
      <c r="A76" s="205"/>
      <c r="B76" s="202" t="s">
        <v>60</v>
      </c>
      <c r="C76" s="265"/>
      <c r="D76" s="49" t="s">
        <v>20</v>
      </c>
      <c r="E76" s="20">
        <f>E77+E78</f>
        <v>3712.0289999999995</v>
      </c>
      <c r="F76" s="20">
        <f>F77+F78</f>
        <v>3712.0289999999995</v>
      </c>
      <c r="G76" s="60">
        <f t="shared" si="9"/>
        <v>0</v>
      </c>
      <c r="H76" s="20">
        <f>H77+H78</f>
        <v>3711.5549999999998</v>
      </c>
      <c r="I76" s="21">
        <f t="shared" si="10"/>
        <v>99.987230703208425</v>
      </c>
      <c r="J76" s="160">
        <v>2</v>
      </c>
      <c r="K76" s="176">
        <v>2</v>
      </c>
      <c r="L76" s="176">
        <v>100</v>
      </c>
      <c r="M76" s="176">
        <v>1</v>
      </c>
      <c r="N76" s="126">
        <v>1</v>
      </c>
      <c r="O76" s="170">
        <v>2</v>
      </c>
      <c r="P76" s="170">
        <v>2</v>
      </c>
      <c r="Q76" s="160">
        <v>2</v>
      </c>
      <c r="R76" s="160">
        <v>2</v>
      </c>
      <c r="S76" s="158"/>
      <c r="T76" s="158"/>
    </row>
    <row r="77" spans="1:27" ht="23.25" thickBot="1">
      <c r="A77" s="205"/>
      <c r="B77" s="203"/>
      <c r="C77" s="265"/>
      <c r="D77" s="49" t="s">
        <v>9</v>
      </c>
      <c r="E77" s="105">
        <v>1118.0229999999999</v>
      </c>
      <c r="F77" s="105">
        <v>1118.0229999999999</v>
      </c>
      <c r="G77" s="102">
        <f t="shared" si="9"/>
        <v>0</v>
      </c>
      <c r="H77" s="105">
        <v>1117.549</v>
      </c>
      <c r="I77" s="21">
        <f t="shared" si="10"/>
        <v>99.957603734449123</v>
      </c>
      <c r="J77" s="158"/>
      <c r="K77" s="197"/>
      <c r="L77" s="197"/>
      <c r="M77" s="197"/>
      <c r="N77" s="127"/>
      <c r="O77" s="193"/>
      <c r="P77" s="193"/>
      <c r="Q77" s="158"/>
      <c r="R77" s="158"/>
      <c r="S77" s="158"/>
      <c r="T77" s="158"/>
    </row>
    <row r="78" spans="1:27" ht="22.5" customHeight="1" thickBot="1">
      <c r="A78" s="205"/>
      <c r="B78" s="203"/>
      <c r="C78" s="265"/>
      <c r="D78" s="66" t="s">
        <v>10</v>
      </c>
      <c r="E78" s="17">
        <v>2594.0059999999999</v>
      </c>
      <c r="F78" s="17">
        <v>2594.0059999999999</v>
      </c>
      <c r="G78" s="60">
        <f t="shared" si="9"/>
        <v>0</v>
      </c>
      <c r="H78" s="17">
        <v>2594.0059999999999</v>
      </c>
      <c r="I78" s="60">
        <f t="shared" si="10"/>
        <v>100</v>
      </c>
      <c r="J78" s="158"/>
      <c r="K78" s="197"/>
      <c r="L78" s="197"/>
      <c r="M78" s="197"/>
      <c r="N78" s="127"/>
      <c r="O78" s="193"/>
      <c r="P78" s="193"/>
      <c r="Q78" s="158"/>
      <c r="R78" s="158"/>
      <c r="S78" s="158"/>
      <c r="T78" s="158"/>
    </row>
    <row r="79" spans="1:27" ht="31.5" customHeight="1" thickBot="1">
      <c r="A79" s="161"/>
      <c r="B79" s="202" t="s">
        <v>61</v>
      </c>
      <c r="C79" s="262"/>
      <c r="D79" s="18" t="s">
        <v>20</v>
      </c>
      <c r="E79" s="20">
        <f>E80</f>
        <v>18068.168000000001</v>
      </c>
      <c r="F79" s="93">
        <f>F80</f>
        <v>18068.168000000001</v>
      </c>
      <c r="G79" s="60">
        <f t="shared" si="9"/>
        <v>0</v>
      </c>
      <c r="H79" s="93">
        <f>H80</f>
        <v>18061.675999999999</v>
      </c>
      <c r="I79" s="103">
        <f t="shared" si="10"/>
        <v>99.964069406483262</v>
      </c>
      <c r="J79" s="160">
        <v>2</v>
      </c>
      <c r="K79" s="160">
        <v>2</v>
      </c>
      <c r="L79" s="160">
        <v>100</v>
      </c>
      <c r="M79" s="160">
        <v>2</v>
      </c>
      <c r="N79" s="160">
        <v>2</v>
      </c>
      <c r="O79" s="170">
        <v>2</v>
      </c>
      <c r="P79" s="170">
        <v>2</v>
      </c>
      <c r="Q79" s="160">
        <v>2</v>
      </c>
      <c r="R79" s="160">
        <v>2</v>
      </c>
      <c r="S79" s="161"/>
      <c r="T79" s="161"/>
    </row>
    <row r="80" spans="1:27" ht="26.25" customHeight="1" thickBot="1">
      <c r="A80" s="162"/>
      <c r="B80" s="206"/>
      <c r="C80" s="192"/>
      <c r="D80" s="49" t="s">
        <v>10</v>
      </c>
      <c r="E80" s="23">
        <v>18068.168000000001</v>
      </c>
      <c r="F80" s="23">
        <v>18068.168000000001</v>
      </c>
      <c r="G80" s="21">
        <f t="shared" si="9"/>
        <v>0</v>
      </c>
      <c r="H80" s="104">
        <v>18061.675999999999</v>
      </c>
      <c r="I80" s="57">
        <f t="shared" si="10"/>
        <v>99.964069406483262</v>
      </c>
      <c r="J80" s="163"/>
      <c r="K80" s="163"/>
      <c r="L80" s="163"/>
      <c r="M80" s="163"/>
      <c r="N80" s="163"/>
      <c r="O80" s="190"/>
      <c r="P80" s="190"/>
      <c r="Q80" s="163"/>
      <c r="R80" s="163"/>
      <c r="S80" s="162"/>
      <c r="T80" s="162"/>
    </row>
    <row r="81" spans="1:27" ht="59.25" customHeight="1" thickBot="1">
      <c r="A81" s="204">
        <v>8</v>
      </c>
      <c r="B81" s="198" t="s">
        <v>62</v>
      </c>
      <c r="C81" s="200" t="s">
        <v>123</v>
      </c>
      <c r="D81" s="49" t="s">
        <v>20</v>
      </c>
      <c r="E81" s="19">
        <f>E83</f>
        <v>625.44899999999996</v>
      </c>
      <c r="F81" s="19">
        <f>F83</f>
        <v>625.44899999999996</v>
      </c>
      <c r="G81" s="21">
        <f t="shared" si="9"/>
        <v>0</v>
      </c>
      <c r="H81" s="19">
        <f>H83</f>
        <v>361.65199999999999</v>
      </c>
      <c r="I81" s="21">
        <f t="shared" si="10"/>
        <v>57.822780114765557</v>
      </c>
      <c r="J81" s="185">
        <f>J83</f>
        <v>7</v>
      </c>
      <c r="K81" s="146">
        <v>6</v>
      </c>
      <c r="L81" s="185">
        <f t="shared" ref="L81:R81" si="15">L83</f>
        <v>86</v>
      </c>
      <c r="M81" s="185">
        <f t="shared" si="15"/>
        <v>1</v>
      </c>
      <c r="N81" s="185">
        <f t="shared" si="15"/>
        <v>1</v>
      </c>
      <c r="O81" s="186">
        <f t="shared" si="15"/>
        <v>8</v>
      </c>
      <c r="P81" s="186">
        <f t="shared" si="15"/>
        <v>5</v>
      </c>
      <c r="Q81" s="185">
        <f t="shared" si="15"/>
        <v>7</v>
      </c>
      <c r="R81" s="185">
        <f t="shared" si="15"/>
        <v>7</v>
      </c>
      <c r="S81" s="160" t="s">
        <v>37</v>
      </c>
      <c r="T81" s="160" t="s">
        <v>8</v>
      </c>
      <c r="V81" s="34">
        <f>E82</f>
        <v>625.44899999999996</v>
      </c>
      <c r="W81" s="34">
        <f>F82</f>
        <v>625.44899999999996</v>
      </c>
      <c r="X81" s="34">
        <f>H82</f>
        <v>361.65199999999999</v>
      </c>
      <c r="Y81" s="35">
        <f>V81-E81</f>
        <v>0</v>
      </c>
      <c r="Z81" s="35">
        <f>W81-F81</f>
        <v>0</v>
      </c>
      <c r="AA81" s="35">
        <f>X81-H81</f>
        <v>0</v>
      </c>
    </row>
    <row r="82" spans="1:27" ht="55.5" customHeight="1" thickBot="1">
      <c r="A82" s="205"/>
      <c r="B82" s="199"/>
      <c r="C82" s="201"/>
      <c r="D82" s="18" t="s">
        <v>10</v>
      </c>
      <c r="E82" s="19">
        <f>E84</f>
        <v>625.44899999999996</v>
      </c>
      <c r="F82" s="19">
        <f>F84</f>
        <v>625.44899999999996</v>
      </c>
      <c r="G82" s="21">
        <f t="shared" si="9"/>
        <v>0</v>
      </c>
      <c r="H82" s="19">
        <f>H84</f>
        <v>361.65199999999999</v>
      </c>
      <c r="I82" s="21">
        <f t="shared" si="10"/>
        <v>57.822780114765557</v>
      </c>
      <c r="J82" s="185"/>
      <c r="K82" s="143" t="s">
        <v>130</v>
      </c>
      <c r="L82" s="185"/>
      <c r="M82" s="185"/>
      <c r="N82" s="185"/>
      <c r="O82" s="186"/>
      <c r="P82" s="186"/>
      <c r="Q82" s="185"/>
      <c r="R82" s="185"/>
      <c r="S82" s="158"/>
      <c r="T82" s="158"/>
    </row>
    <row r="83" spans="1:27" ht="42.75" customHeight="1" thickBot="1">
      <c r="A83" s="205"/>
      <c r="B83" s="202" t="s">
        <v>63</v>
      </c>
      <c r="C83" s="201"/>
      <c r="D83" s="49" t="s">
        <v>20</v>
      </c>
      <c r="E83" s="20">
        <f>E84</f>
        <v>625.44899999999996</v>
      </c>
      <c r="F83" s="20">
        <f>F84</f>
        <v>625.44899999999996</v>
      </c>
      <c r="G83" s="21">
        <f t="shared" si="9"/>
        <v>0</v>
      </c>
      <c r="H83" s="20">
        <f>H84</f>
        <v>361.65199999999999</v>
      </c>
      <c r="I83" s="21">
        <f t="shared" si="10"/>
        <v>57.822780114765557</v>
      </c>
      <c r="J83" s="160">
        <v>7</v>
      </c>
      <c r="K83" s="160" t="s">
        <v>121</v>
      </c>
      <c r="L83" s="160">
        <v>86</v>
      </c>
      <c r="M83" s="160">
        <v>1</v>
      </c>
      <c r="N83" s="160">
        <v>1</v>
      </c>
      <c r="O83" s="170">
        <v>8</v>
      </c>
      <c r="P83" s="170">
        <v>5</v>
      </c>
      <c r="Q83" s="160">
        <v>7</v>
      </c>
      <c r="R83" s="160">
        <v>7</v>
      </c>
      <c r="S83" s="158"/>
      <c r="T83" s="158"/>
    </row>
    <row r="84" spans="1:27" ht="35.25" customHeight="1" thickBot="1">
      <c r="A84" s="205"/>
      <c r="B84" s="203"/>
      <c r="C84" s="201"/>
      <c r="D84" s="18" t="s">
        <v>10</v>
      </c>
      <c r="E84" s="17">
        <v>625.44899999999996</v>
      </c>
      <c r="F84" s="17">
        <v>625.44899999999996</v>
      </c>
      <c r="G84" s="21">
        <f t="shared" si="9"/>
        <v>0</v>
      </c>
      <c r="H84" s="17">
        <v>361.65199999999999</v>
      </c>
      <c r="I84" s="21">
        <f t="shared" si="10"/>
        <v>57.822780114765557</v>
      </c>
      <c r="J84" s="158"/>
      <c r="K84" s="158"/>
      <c r="L84" s="158"/>
      <c r="M84" s="158"/>
      <c r="N84" s="158"/>
      <c r="O84" s="193"/>
      <c r="P84" s="193"/>
      <c r="Q84" s="158"/>
      <c r="R84" s="158"/>
      <c r="S84" s="158"/>
      <c r="T84" s="158"/>
    </row>
    <row r="85" spans="1:27" ht="23.25" thickBot="1">
      <c r="A85" s="204">
        <v>9</v>
      </c>
      <c r="B85" s="198" t="s">
        <v>64</v>
      </c>
      <c r="C85" s="200" t="s">
        <v>102</v>
      </c>
      <c r="D85" s="49" t="s">
        <v>20</v>
      </c>
      <c r="E85" s="100">
        <f>E88+E90</f>
        <v>907.64599999999996</v>
      </c>
      <c r="F85" s="100">
        <f>F88+F90</f>
        <v>907.64599999999996</v>
      </c>
      <c r="G85" s="21">
        <f t="shared" si="9"/>
        <v>0</v>
      </c>
      <c r="H85" s="100">
        <f>H88+H90</f>
        <v>787.31999999999994</v>
      </c>
      <c r="I85" s="21">
        <f t="shared" si="10"/>
        <v>86.743069434559288</v>
      </c>
      <c r="J85" s="164">
        <v>9</v>
      </c>
      <c r="K85" s="144">
        <v>8</v>
      </c>
      <c r="L85" s="164">
        <v>89</v>
      </c>
      <c r="M85" s="164">
        <f>M88+M90</f>
        <v>3</v>
      </c>
      <c r="N85" s="164">
        <f t="shared" ref="N85:R85" si="16">N88+N90</f>
        <v>3</v>
      </c>
      <c r="O85" s="173">
        <f t="shared" si="16"/>
        <v>6</v>
      </c>
      <c r="P85" s="173">
        <f t="shared" si="16"/>
        <v>6</v>
      </c>
      <c r="Q85" s="166">
        <f t="shared" si="16"/>
        <v>3</v>
      </c>
      <c r="R85" s="166">
        <f t="shared" si="16"/>
        <v>3</v>
      </c>
      <c r="S85" s="160" t="s">
        <v>32</v>
      </c>
      <c r="T85" s="160" t="s">
        <v>8</v>
      </c>
      <c r="V85" s="32">
        <f>E86+E87</f>
        <v>907.64599999999996</v>
      </c>
      <c r="W85" s="32">
        <f>F86+F87</f>
        <v>907.64599999999996</v>
      </c>
      <c r="X85" s="32">
        <f>H86+H87</f>
        <v>787.31999999999994</v>
      </c>
      <c r="Y85" s="35">
        <f>V85-E85</f>
        <v>0</v>
      </c>
      <c r="Z85" s="35">
        <f>W85-F85</f>
        <v>0</v>
      </c>
      <c r="AA85" s="35">
        <f>X85-H85</f>
        <v>0</v>
      </c>
    </row>
    <row r="86" spans="1:27" ht="23.25" thickBot="1">
      <c r="A86" s="205"/>
      <c r="B86" s="199"/>
      <c r="C86" s="201"/>
      <c r="D86" s="61" t="s">
        <v>9</v>
      </c>
      <c r="E86" s="101">
        <f>E91</f>
        <v>396.50900000000001</v>
      </c>
      <c r="F86" s="101">
        <f>F91</f>
        <v>396.50900000000001</v>
      </c>
      <c r="G86" s="21">
        <f t="shared" si="9"/>
        <v>0</v>
      </c>
      <c r="H86" s="101">
        <f>H91</f>
        <v>396.50900000000001</v>
      </c>
      <c r="I86" s="21">
        <f t="shared" si="10"/>
        <v>100</v>
      </c>
      <c r="J86" s="185"/>
      <c r="K86" s="158" t="s">
        <v>131</v>
      </c>
      <c r="L86" s="185"/>
      <c r="M86" s="185"/>
      <c r="N86" s="185"/>
      <c r="O86" s="186"/>
      <c r="P86" s="186"/>
      <c r="Q86" s="189"/>
      <c r="R86" s="189"/>
      <c r="S86" s="158"/>
      <c r="T86" s="158"/>
    </row>
    <row r="87" spans="1:27" ht="27.75" customHeight="1" thickBot="1">
      <c r="A87" s="205"/>
      <c r="B87" s="199"/>
      <c r="C87" s="201"/>
      <c r="D87" s="18" t="s">
        <v>10</v>
      </c>
      <c r="E87" s="19">
        <f>E89+E92</f>
        <v>511.137</v>
      </c>
      <c r="F87" s="19">
        <f>F89+F92</f>
        <v>511.137</v>
      </c>
      <c r="G87" s="21">
        <f t="shared" si="9"/>
        <v>0</v>
      </c>
      <c r="H87" s="19">
        <f>H89+H92</f>
        <v>390.81099999999998</v>
      </c>
      <c r="I87" s="21">
        <f t="shared" si="10"/>
        <v>76.459148917022247</v>
      </c>
      <c r="J87" s="185"/>
      <c r="K87" s="163"/>
      <c r="L87" s="185"/>
      <c r="M87" s="185"/>
      <c r="N87" s="185"/>
      <c r="O87" s="186"/>
      <c r="P87" s="186"/>
      <c r="Q87" s="189"/>
      <c r="R87" s="189"/>
      <c r="S87" s="158"/>
      <c r="T87" s="158"/>
    </row>
    <row r="88" spans="1:27" ht="32.25" customHeight="1" thickBot="1">
      <c r="A88" s="205"/>
      <c r="B88" s="202" t="s">
        <v>45</v>
      </c>
      <c r="C88" s="201"/>
      <c r="D88" s="49" t="s">
        <v>20</v>
      </c>
      <c r="E88" s="20">
        <f>E89</f>
        <v>8.5</v>
      </c>
      <c r="F88" s="20">
        <f>F89</f>
        <v>8.5</v>
      </c>
      <c r="G88" s="21">
        <f t="shared" si="9"/>
        <v>0</v>
      </c>
      <c r="H88" s="20">
        <f>H89</f>
        <v>8.5</v>
      </c>
      <c r="I88" s="21">
        <f t="shared" si="10"/>
        <v>100</v>
      </c>
      <c r="J88" s="160">
        <v>1</v>
      </c>
      <c r="K88" s="160">
        <v>1</v>
      </c>
      <c r="L88" s="160">
        <v>100</v>
      </c>
      <c r="M88" s="160">
        <v>1</v>
      </c>
      <c r="N88" s="160">
        <v>1</v>
      </c>
      <c r="O88" s="170">
        <v>1</v>
      </c>
      <c r="P88" s="170">
        <v>1</v>
      </c>
      <c r="Q88" s="176">
        <v>1</v>
      </c>
      <c r="R88" s="176">
        <v>1</v>
      </c>
      <c r="S88" s="158"/>
      <c r="T88" s="158"/>
    </row>
    <row r="89" spans="1:27" ht="36.75" customHeight="1" thickBot="1">
      <c r="A89" s="205"/>
      <c r="B89" s="203"/>
      <c r="C89" s="201"/>
      <c r="D89" s="18" t="s">
        <v>10</v>
      </c>
      <c r="E89" s="17">
        <v>8.5</v>
      </c>
      <c r="F89" s="17">
        <v>8.5</v>
      </c>
      <c r="G89" s="21">
        <f t="shared" si="9"/>
        <v>0</v>
      </c>
      <c r="H89" s="17">
        <v>8.5</v>
      </c>
      <c r="I89" s="21">
        <f t="shared" si="10"/>
        <v>100</v>
      </c>
      <c r="J89" s="158"/>
      <c r="K89" s="158"/>
      <c r="L89" s="158"/>
      <c r="M89" s="158"/>
      <c r="N89" s="158"/>
      <c r="O89" s="193"/>
      <c r="P89" s="193"/>
      <c r="Q89" s="197"/>
      <c r="R89" s="197"/>
      <c r="S89" s="158"/>
      <c r="T89" s="158"/>
      <c r="Z89" s="7"/>
      <c r="AA89" s="7"/>
    </row>
    <row r="90" spans="1:27" ht="39.75" customHeight="1" thickBot="1">
      <c r="A90" s="205"/>
      <c r="B90" s="202" t="s">
        <v>65</v>
      </c>
      <c r="C90" s="201"/>
      <c r="D90" s="49" t="s">
        <v>20</v>
      </c>
      <c r="E90" s="93">
        <f>E91+E92</f>
        <v>899.14599999999996</v>
      </c>
      <c r="F90" s="93">
        <f>F91+F92</f>
        <v>899.14599999999996</v>
      </c>
      <c r="G90" s="21">
        <f t="shared" si="9"/>
        <v>0</v>
      </c>
      <c r="H90" s="93">
        <f>H91+H92</f>
        <v>778.81999999999994</v>
      </c>
      <c r="I90" s="21">
        <f t="shared" si="10"/>
        <v>86.617746172479215</v>
      </c>
      <c r="J90" s="160">
        <v>6</v>
      </c>
      <c r="K90" s="160" t="s">
        <v>122</v>
      </c>
      <c r="L90" s="160">
        <v>83</v>
      </c>
      <c r="M90" s="160">
        <v>2</v>
      </c>
      <c r="N90" s="160">
        <v>2</v>
      </c>
      <c r="O90" s="170">
        <v>5</v>
      </c>
      <c r="P90" s="170">
        <v>5</v>
      </c>
      <c r="Q90" s="176">
        <v>2</v>
      </c>
      <c r="R90" s="176">
        <v>2</v>
      </c>
      <c r="S90" s="158"/>
      <c r="T90" s="158"/>
      <c r="Z90" s="37"/>
      <c r="AA90" s="38"/>
    </row>
    <row r="91" spans="1:27" ht="26.25" customHeight="1" thickBot="1">
      <c r="A91" s="205"/>
      <c r="B91" s="203"/>
      <c r="C91" s="201"/>
      <c r="D91" s="61" t="s">
        <v>9</v>
      </c>
      <c r="E91" s="17">
        <v>396.50900000000001</v>
      </c>
      <c r="F91" s="17">
        <v>396.50900000000001</v>
      </c>
      <c r="G91" s="21">
        <f t="shared" si="9"/>
        <v>0</v>
      </c>
      <c r="H91" s="17">
        <v>396.50900000000001</v>
      </c>
      <c r="I91" s="21">
        <f t="shared" si="10"/>
        <v>100</v>
      </c>
      <c r="J91" s="158"/>
      <c r="K91" s="158"/>
      <c r="L91" s="158"/>
      <c r="M91" s="158"/>
      <c r="N91" s="158"/>
      <c r="O91" s="193"/>
      <c r="P91" s="193"/>
      <c r="Q91" s="197"/>
      <c r="R91" s="197"/>
      <c r="S91" s="158"/>
      <c r="T91" s="158"/>
      <c r="Z91" s="7"/>
      <c r="AA91" s="7"/>
    </row>
    <row r="92" spans="1:27" ht="24" customHeight="1" thickBot="1">
      <c r="A92" s="69"/>
      <c r="B92" s="192"/>
      <c r="C92" s="264"/>
      <c r="D92" s="18" t="s">
        <v>10</v>
      </c>
      <c r="E92" s="23">
        <v>502.637</v>
      </c>
      <c r="F92" s="23">
        <v>502.637</v>
      </c>
      <c r="G92" s="21">
        <f t="shared" si="9"/>
        <v>0</v>
      </c>
      <c r="H92" s="23">
        <v>382.31099999999998</v>
      </c>
      <c r="I92" s="21">
        <f t="shared" si="10"/>
        <v>76.061054001197675</v>
      </c>
      <c r="J92" s="74"/>
      <c r="K92" s="74"/>
      <c r="L92" s="74"/>
      <c r="M92" s="74"/>
      <c r="N92" s="74"/>
      <c r="O92" s="47"/>
      <c r="P92" s="47"/>
      <c r="Q92" s="48"/>
      <c r="R92" s="48"/>
      <c r="S92" s="74"/>
      <c r="T92" s="74"/>
      <c r="Z92" s="7"/>
      <c r="AA92" s="7"/>
    </row>
    <row r="93" spans="1:27" ht="29.25" customHeight="1" thickBot="1">
      <c r="A93" s="204">
        <v>10</v>
      </c>
      <c r="B93" s="198" t="s">
        <v>66</v>
      </c>
      <c r="C93" s="200" t="s">
        <v>112</v>
      </c>
      <c r="D93" s="49" t="s">
        <v>20</v>
      </c>
      <c r="E93" s="19">
        <f>E96+E99</f>
        <v>23173.894</v>
      </c>
      <c r="F93" s="19">
        <f>F96+F99</f>
        <v>23173.894</v>
      </c>
      <c r="G93" s="21">
        <f t="shared" si="9"/>
        <v>0</v>
      </c>
      <c r="H93" s="19">
        <f>H96+H99</f>
        <v>18120.991999999998</v>
      </c>
      <c r="I93" s="21">
        <f t="shared" si="10"/>
        <v>78.195714539817942</v>
      </c>
      <c r="J93" s="164">
        <v>13</v>
      </c>
      <c r="K93" s="144">
        <v>8</v>
      </c>
      <c r="L93" s="187">
        <v>62</v>
      </c>
      <c r="M93" s="187">
        <f>M96+M99</f>
        <v>6</v>
      </c>
      <c r="N93" s="187">
        <f t="shared" ref="N93:R93" si="17">N96+N99</f>
        <v>1</v>
      </c>
      <c r="O93" s="173">
        <f t="shared" si="17"/>
        <v>15</v>
      </c>
      <c r="P93" s="173">
        <f t="shared" si="17"/>
        <v>8</v>
      </c>
      <c r="Q93" s="164">
        <f t="shared" si="17"/>
        <v>8</v>
      </c>
      <c r="R93" s="164">
        <f t="shared" si="17"/>
        <v>7</v>
      </c>
      <c r="S93" s="160" t="s">
        <v>91</v>
      </c>
      <c r="T93" s="160" t="s">
        <v>8</v>
      </c>
      <c r="V93" s="32">
        <f>E94+E95</f>
        <v>23173.894</v>
      </c>
      <c r="W93" s="32">
        <f>F94+F95</f>
        <v>23173.894</v>
      </c>
      <c r="X93" s="32">
        <f>H94+H95</f>
        <v>18120.991999999998</v>
      </c>
      <c r="Y93" s="35">
        <f>V93-E93</f>
        <v>0</v>
      </c>
      <c r="Z93" s="35">
        <f>W93-F93</f>
        <v>0</v>
      </c>
      <c r="AA93" s="35">
        <f>X93-H93</f>
        <v>0</v>
      </c>
    </row>
    <row r="94" spans="1:27" ht="21.75" customHeight="1" thickBot="1">
      <c r="A94" s="205"/>
      <c r="B94" s="199"/>
      <c r="C94" s="201"/>
      <c r="D94" s="64" t="s">
        <v>9</v>
      </c>
      <c r="E94" s="19">
        <f>E97</f>
        <v>0</v>
      </c>
      <c r="F94" s="19">
        <f>F97</f>
        <v>0</v>
      </c>
      <c r="G94" s="60">
        <f t="shared" si="9"/>
        <v>0</v>
      </c>
      <c r="H94" s="19">
        <f>H97</f>
        <v>0</v>
      </c>
      <c r="I94" s="21">
        <v>0</v>
      </c>
      <c r="J94" s="185"/>
      <c r="K94" s="158" t="s">
        <v>132</v>
      </c>
      <c r="L94" s="188"/>
      <c r="M94" s="188"/>
      <c r="N94" s="188"/>
      <c r="O94" s="186"/>
      <c r="P94" s="186"/>
      <c r="Q94" s="185"/>
      <c r="R94" s="185"/>
      <c r="S94" s="158"/>
      <c r="T94" s="158"/>
    </row>
    <row r="95" spans="1:27" ht="34.5" customHeight="1" thickBot="1">
      <c r="A95" s="205"/>
      <c r="B95" s="199"/>
      <c r="C95" s="201"/>
      <c r="D95" s="18" t="s">
        <v>10</v>
      </c>
      <c r="E95" s="19">
        <f>E98+E100</f>
        <v>23173.894</v>
      </c>
      <c r="F95" s="19">
        <f>F98+F100</f>
        <v>23173.894</v>
      </c>
      <c r="G95" s="60">
        <f t="shared" si="9"/>
        <v>0</v>
      </c>
      <c r="H95" s="19">
        <f>H98+H100</f>
        <v>18120.991999999998</v>
      </c>
      <c r="I95" s="21">
        <f t="shared" si="10"/>
        <v>78.195714539817942</v>
      </c>
      <c r="J95" s="185"/>
      <c r="K95" s="159"/>
      <c r="L95" s="188"/>
      <c r="M95" s="188"/>
      <c r="N95" s="188"/>
      <c r="O95" s="186"/>
      <c r="P95" s="186"/>
      <c r="Q95" s="185"/>
      <c r="R95" s="185"/>
      <c r="S95" s="158"/>
      <c r="T95" s="158"/>
    </row>
    <row r="96" spans="1:27" ht="22.5" customHeight="1" thickBot="1">
      <c r="A96" s="205"/>
      <c r="B96" s="202" t="s">
        <v>67</v>
      </c>
      <c r="C96" s="201"/>
      <c r="D96" s="65" t="s">
        <v>20</v>
      </c>
      <c r="E96" s="93">
        <f>E97+E98</f>
        <v>16638.894</v>
      </c>
      <c r="F96" s="93">
        <f>F97+F98</f>
        <v>16638.894</v>
      </c>
      <c r="G96" s="60">
        <f t="shared" si="9"/>
        <v>0</v>
      </c>
      <c r="H96" s="93">
        <f>H97+H98</f>
        <v>12981.849</v>
      </c>
      <c r="I96" s="97">
        <f t="shared" si="10"/>
        <v>78.021105248942618</v>
      </c>
      <c r="J96" s="160">
        <v>9</v>
      </c>
      <c r="K96" s="160" t="s">
        <v>116</v>
      </c>
      <c r="L96" s="160">
        <v>67</v>
      </c>
      <c r="M96" s="160">
        <v>5</v>
      </c>
      <c r="N96" s="176">
        <v>0</v>
      </c>
      <c r="O96" s="170">
        <v>11</v>
      </c>
      <c r="P96" s="170">
        <v>4</v>
      </c>
      <c r="Q96" s="160">
        <v>6</v>
      </c>
      <c r="R96" s="160">
        <v>5</v>
      </c>
      <c r="S96" s="158"/>
      <c r="T96" s="158"/>
    </row>
    <row r="97" spans="1:31" ht="23.25" customHeight="1" thickBot="1">
      <c r="A97" s="205"/>
      <c r="B97" s="203"/>
      <c r="C97" s="201"/>
      <c r="D97" s="64" t="s">
        <v>9</v>
      </c>
      <c r="E97" s="17">
        <v>0</v>
      </c>
      <c r="F97" s="99">
        <v>0</v>
      </c>
      <c r="G97" s="60">
        <f t="shared" si="9"/>
        <v>0</v>
      </c>
      <c r="H97" s="17">
        <v>0</v>
      </c>
      <c r="I97" s="97">
        <v>0</v>
      </c>
      <c r="J97" s="158"/>
      <c r="K97" s="158"/>
      <c r="L97" s="158"/>
      <c r="M97" s="158"/>
      <c r="N97" s="197"/>
      <c r="O97" s="193"/>
      <c r="P97" s="193"/>
      <c r="Q97" s="158"/>
      <c r="R97" s="158"/>
      <c r="S97" s="158"/>
      <c r="T97" s="158"/>
    </row>
    <row r="98" spans="1:31" ht="23.25" customHeight="1" thickBot="1">
      <c r="A98" s="205"/>
      <c r="B98" s="203"/>
      <c r="C98" s="201"/>
      <c r="D98" s="65" t="s">
        <v>10</v>
      </c>
      <c r="E98" s="17">
        <v>16638.894</v>
      </c>
      <c r="F98" s="17">
        <v>16638.894</v>
      </c>
      <c r="G98" s="60">
        <f t="shared" si="9"/>
        <v>0</v>
      </c>
      <c r="H98" s="17">
        <v>12981.849</v>
      </c>
      <c r="I98" s="97">
        <f t="shared" si="10"/>
        <v>78.021105248942618</v>
      </c>
      <c r="J98" s="158"/>
      <c r="K98" s="184"/>
      <c r="L98" s="158"/>
      <c r="M98" s="158"/>
      <c r="N98" s="197"/>
      <c r="O98" s="193"/>
      <c r="P98" s="193"/>
      <c r="Q98" s="158"/>
      <c r="R98" s="158"/>
      <c r="S98" s="158"/>
      <c r="T98" s="158"/>
    </row>
    <row r="99" spans="1:31" ht="33" customHeight="1" thickBot="1">
      <c r="A99" s="205"/>
      <c r="B99" s="202" t="s">
        <v>113</v>
      </c>
      <c r="C99" s="201"/>
      <c r="D99" s="49" t="s">
        <v>20</v>
      </c>
      <c r="E99" s="98">
        <f>E100</f>
        <v>6535</v>
      </c>
      <c r="F99" s="93">
        <f>F100</f>
        <v>6535</v>
      </c>
      <c r="G99" s="60">
        <f t="shared" si="9"/>
        <v>0</v>
      </c>
      <c r="H99" s="98">
        <f>H100</f>
        <v>5139.143</v>
      </c>
      <c r="I99" s="21">
        <f t="shared" si="10"/>
        <v>78.640290742157617</v>
      </c>
      <c r="J99" s="160">
        <v>2</v>
      </c>
      <c r="K99" s="180" t="s">
        <v>92</v>
      </c>
      <c r="L99" s="180">
        <v>50</v>
      </c>
      <c r="M99" s="180">
        <v>1</v>
      </c>
      <c r="N99" s="176">
        <v>1</v>
      </c>
      <c r="O99" s="170">
        <v>4</v>
      </c>
      <c r="P99" s="170">
        <v>4</v>
      </c>
      <c r="Q99" s="160">
        <v>2</v>
      </c>
      <c r="R99" s="160">
        <v>2</v>
      </c>
      <c r="S99" s="158"/>
      <c r="T99" s="158"/>
    </row>
    <row r="100" spans="1:31" ht="58.5" customHeight="1" thickBot="1">
      <c r="A100" s="205"/>
      <c r="B100" s="203"/>
      <c r="C100" s="201"/>
      <c r="D100" s="18" t="s">
        <v>10</v>
      </c>
      <c r="E100" s="17">
        <v>6535</v>
      </c>
      <c r="F100" s="17">
        <v>6535</v>
      </c>
      <c r="G100" s="60">
        <f t="shared" si="9"/>
        <v>0</v>
      </c>
      <c r="H100" s="17">
        <v>5139.143</v>
      </c>
      <c r="I100" s="60">
        <f t="shared" si="10"/>
        <v>78.640290742157617</v>
      </c>
      <c r="J100" s="158"/>
      <c r="K100" s="191"/>
      <c r="L100" s="181"/>
      <c r="M100" s="181"/>
      <c r="N100" s="197"/>
      <c r="O100" s="193"/>
      <c r="P100" s="193"/>
      <c r="Q100" s="158"/>
      <c r="R100" s="158"/>
      <c r="S100" s="163"/>
      <c r="T100" s="158"/>
    </row>
    <row r="101" spans="1:31" ht="26.25" customHeight="1" thickBot="1">
      <c r="A101" s="204">
        <v>11</v>
      </c>
      <c r="B101" s="198" t="s">
        <v>68</v>
      </c>
      <c r="C101" s="200" t="s">
        <v>124</v>
      </c>
      <c r="D101" s="49" t="s">
        <v>20</v>
      </c>
      <c r="E101" s="19">
        <f>E104+E107+E109</f>
        <v>509.005</v>
      </c>
      <c r="F101" s="19">
        <f>F104+F107+F109</f>
        <v>509.005</v>
      </c>
      <c r="G101" s="21">
        <f t="shared" si="9"/>
        <v>0</v>
      </c>
      <c r="H101" s="19">
        <f>H104+H107+H109</f>
        <v>509.005</v>
      </c>
      <c r="I101" s="21">
        <f t="shared" si="10"/>
        <v>100</v>
      </c>
      <c r="J101" s="164">
        <v>4</v>
      </c>
      <c r="K101" s="144">
        <v>2</v>
      </c>
      <c r="L101" s="164">
        <v>50</v>
      </c>
      <c r="M101" s="164">
        <f>M104+M107+M109</f>
        <v>8</v>
      </c>
      <c r="N101" s="164">
        <f t="shared" ref="N101:R101" si="18">N104+N107+N109</f>
        <v>7</v>
      </c>
      <c r="O101" s="173">
        <f t="shared" si="18"/>
        <v>56</v>
      </c>
      <c r="P101" s="173">
        <f t="shared" si="18"/>
        <v>55</v>
      </c>
      <c r="Q101" s="164">
        <f t="shared" si="18"/>
        <v>8</v>
      </c>
      <c r="R101" s="164">
        <f t="shared" si="18"/>
        <v>8</v>
      </c>
      <c r="S101" s="160" t="s">
        <v>89</v>
      </c>
      <c r="T101" s="160" t="s">
        <v>33</v>
      </c>
      <c r="V101" s="32">
        <f>E102+E103</f>
        <v>509.005</v>
      </c>
      <c r="W101" s="39">
        <f>F102+F103</f>
        <v>509.005</v>
      </c>
      <c r="X101" s="39">
        <f>H102+H103</f>
        <v>509.005</v>
      </c>
      <c r="Y101" s="35">
        <f>V101-E101</f>
        <v>0</v>
      </c>
      <c r="Z101" s="35">
        <f>W101-F101</f>
        <v>0</v>
      </c>
      <c r="AA101" s="35">
        <f>X101-H101</f>
        <v>0</v>
      </c>
    </row>
    <row r="102" spans="1:31" ht="26.25" customHeight="1" thickBot="1">
      <c r="A102" s="205"/>
      <c r="B102" s="199"/>
      <c r="C102" s="201"/>
      <c r="D102" s="64" t="s">
        <v>9</v>
      </c>
      <c r="E102" s="19">
        <f>E105</f>
        <v>305.8</v>
      </c>
      <c r="F102" s="19">
        <f>F105</f>
        <v>305.8</v>
      </c>
      <c r="G102" s="21">
        <f t="shared" si="9"/>
        <v>0</v>
      </c>
      <c r="H102" s="19">
        <f>H105</f>
        <v>305.8</v>
      </c>
      <c r="I102" s="21">
        <f t="shared" si="10"/>
        <v>100</v>
      </c>
      <c r="J102" s="185"/>
      <c r="K102" s="158" t="s">
        <v>133</v>
      </c>
      <c r="L102" s="185"/>
      <c r="M102" s="185"/>
      <c r="N102" s="185"/>
      <c r="O102" s="186"/>
      <c r="P102" s="186"/>
      <c r="Q102" s="185"/>
      <c r="R102" s="185"/>
      <c r="S102" s="158"/>
      <c r="T102" s="158"/>
      <c r="AE102" s="9"/>
    </row>
    <row r="103" spans="1:31" ht="25.5" customHeight="1" thickBot="1">
      <c r="A103" s="205"/>
      <c r="B103" s="199"/>
      <c r="C103" s="201"/>
      <c r="D103" s="18" t="s">
        <v>10</v>
      </c>
      <c r="E103" s="19">
        <f>E106+E108+E110</f>
        <v>203.20499999999998</v>
      </c>
      <c r="F103" s="19">
        <f>F106+F108+F110</f>
        <v>203.20499999999998</v>
      </c>
      <c r="G103" s="21">
        <f t="shared" si="9"/>
        <v>0</v>
      </c>
      <c r="H103" s="19">
        <f>H106+H108+H110</f>
        <v>203.20499999999998</v>
      </c>
      <c r="I103" s="21">
        <f t="shared" si="10"/>
        <v>100</v>
      </c>
      <c r="J103" s="185"/>
      <c r="K103" s="159"/>
      <c r="L103" s="185"/>
      <c r="M103" s="185"/>
      <c r="N103" s="185"/>
      <c r="O103" s="186"/>
      <c r="P103" s="186"/>
      <c r="Q103" s="185"/>
      <c r="R103" s="185"/>
      <c r="S103" s="158"/>
      <c r="T103" s="158"/>
      <c r="AE103" s="9"/>
    </row>
    <row r="104" spans="1:31" ht="26.25" customHeight="1" thickBot="1">
      <c r="A104" s="205"/>
      <c r="B104" s="202" t="s">
        <v>45</v>
      </c>
      <c r="C104" s="201"/>
      <c r="D104" s="49" t="s">
        <v>20</v>
      </c>
      <c r="E104" s="20">
        <f>E105+E106</f>
        <v>356.005</v>
      </c>
      <c r="F104" s="20">
        <f>F105+F106</f>
        <v>356.005</v>
      </c>
      <c r="G104" s="21">
        <f t="shared" si="9"/>
        <v>0</v>
      </c>
      <c r="H104" s="20">
        <f>H105+H106</f>
        <v>356.005</v>
      </c>
      <c r="I104" s="21">
        <v>0</v>
      </c>
      <c r="J104" s="160">
        <v>1</v>
      </c>
      <c r="K104" s="160">
        <v>1</v>
      </c>
      <c r="L104" s="160">
        <v>100</v>
      </c>
      <c r="M104" s="160">
        <v>2</v>
      </c>
      <c r="N104" s="160">
        <v>2</v>
      </c>
      <c r="O104" s="170">
        <v>2</v>
      </c>
      <c r="P104" s="170">
        <v>2</v>
      </c>
      <c r="Q104" s="160">
        <v>2</v>
      </c>
      <c r="R104" s="160">
        <v>2</v>
      </c>
      <c r="S104" s="158"/>
      <c r="T104" s="158"/>
      <c r="AE104" s="9"/>
    </row>
    <row r="105" spans="1:31" ht="24.75" customHeight="1" thickBot="1">
      <c r="A105" s="205"/>
      <c r="B105" s="203"/>
      <c r="C105" s="201"/>
      <c r="D105" s="64" t="s">
        <v>9</v>
      </c>
      <c r="E105" s="17">
        <v>305.8</v>
      </c>
      <c r="F105" s="17">
        <v>305.8</v>
      </c>
      <c r="G105" s="96">
        <f t="shared" si="9"/>
        <v>0</v>
      </c>
      <c r="H105" s="17">
        <v>305.8</v>
      </c>
      <c r="I105" s="97">
        <v>0</v>
      </c>
      <c r="J105" s="158"/>
      <c r="K105" s="158"/>
      <c r="L105" s="158"/>
      <c r="M105" s="158"/>
      <c r="N105" s="158"/>
      <c r="O105" s="193"/>
      <c r="P105" s="193"/>
      <c r="Q105" s="158"/>
      <c r="R105" s="158"/>
      <c r="S105" s="158"/>
      <c r="T105" s="158"/>
    </row>
    <row r="106" spans="1:31" ht="27.75" customHeight="1" thickBot="1">
      <c r="A106" s="205"/>
      <c r="B106" s="203"/>
      <c r="C106" s="201"/>
      <c r="D106" s="18" t="s">
        <v>10</v>
      </c>
      <c r="E106" s="92">
        <v>50.204999999999998</v>
      </c>
      <c r="F106" s="92">
        <v>50.204999999999998</v>
      </c>
      <c r="G106" s="21">
        <f t="shared" si="9"/>
        <v>0</v>
      </c>
      <c r="H106" s="92">
        <v>50.204999999999998</v>
      </c>
      <c r="I106" s="21">
        <v>0</v>
      </c>
      <c r="J106" s="158"/>
      <c r="K106" s="184"/>
      <c r="L106" s="158"/>
      <c r="M106" s="184"/>
      <c r="N106" s="184"/>
      <c r="O106" s="193"/>
      <c r="P106" s="193"/>
      <c r="Q106" s="158"/>
      <c r="R106" s="158"/>
      <c r="S106" s="158"/>
      <c r="T106" s="158"/>
    </row>
    <row r="107" spans="1:31" ht="33.75" customHeight="1" thickBot="1">
      <c r="A107" s="269"/>
      <c r="B107" s="273" t="s">
        <v>69</v>
      </c>
      <c r="C107" s="270"/>
      <c r="D107" s="49" t="s">
        <v>20</v>
      </c>
      <c r="E107" s="20">
        <f t="shared" ref="E107:F107" si="19">E108</f>
        <v>113</v>
      </c>
      <c r="F107" s="20">
        <f t="shared" si="19"/>
        <v>113</v>
      </c>
      <c r="G107" s="21">
        <f t="shared" si="9"/>
        <v>0</v>
      </c>
      <c r="H107" s="20">
        <f>H108</f>
        <v>113</v>
      </c>
      <c r="I107" s="21">
        <v>0</v>
      </c>
      <c r="J107" s="160">
        <v>2</v>
      </c>
      <c r="K107" s="160" t="s">
        <v>109</v>
      </c>
      <c r="L107" s="160">
        <v>50</v>
      </c>
      <c r="M107" s="160">
        <v>4</v>
      </c>
      <c r="N107" s="160">
        <v>4</v>
      </c>
      <c r="O107" s="170">
        <v>48</v>
      </c>
      <c r="P107" s="170">
        <v>48</v>
      </c>
      <c r="Q107" s="180">
        <v>3</v>
      </c>
      <c r="R107" s="180">
        <v>3</v>
      </c>
      <c r="S107" s="158"/>
      <c r="T107" s="158"/>
    </row>
    <row r="108" spans="1:31" ht="34.5" customHeight="1" thickBot="1">
      <c r="A108" s="269"/>
      <c r="B108" s="274"/>
      <c r="C108" s="270"/>
      <c r="D108" s="18" t="s">
        <v>10</v>
      </c>
      <c r="E108" s="95">
        <v>113</v>
      </c>
      <c r="F108" s="95">
        <v>113</v>
      </c>
      <c r="G108" s="21">
        <f t="shared" si="9"/>
        <v>0</v>
      </c>
      <c r="H108" s="95">
        <v>113</v>
      </c>
      <c r="I108" s="21">
        <v>0</v>
      </c>
      <c r="J108" s="163"/>
      <c r="K108" s="192"/>
      <c r="L108" s="163"/>
      <c r="M108" s="192"/>
      <c r="N108" s="192"/>
      <c r="O108" s="190"/>
      <c r="P108" s="190"/>
      <c r="Q108" s="191"/>
      <c r="R108" s="191"/>
      <c r="S108" s="158"/>
      <c r="T108" s="158"/>
    </row>
    <row r="109" spans="1:31" ht="45" customHeight="1" thickBot="1">
      <c r="A109" s="205"/>
      <c r="B109" s="271" t="s">
        <v>70</v>
      </c>
      <c r="C109" s="201"/>
      <c r="D109" s="49" t="s">
        <v>20</v>
      </c>
      <c r="E109" s="20">
        <f>E110</f>
        <v>40</v>
      </c>
      <c r="F109" s="20">
        <f>F110</f>
        <v>40</v>
      </c>
      <c r="G109" s="21">
        <f t="shared" si="9"/>
        <v>0</v>
      </c>
      <c r="H109" s="20">
        <f>H110</f>
        <v>40</v>
      </c>
      <c r="I109" s="21">
        <v>0</v>
      </c>
      <c r="J109" s="160">
        <v>1</v>
      </c>
      <c r="K109" s="160" t="s">
        <v>110</v>
      </c>
      <c r="L109" s="160">
        <v>0</v>
      </c>
      <c r="M109" s="160">
        <v>2</v>
      </c>
      <c r="N109" s="160">
        <v>1</v>
      </c>
      <c r="O109" s="170">
        <v>6</v>
      </c>
      <c r="P109" s="170">
        <v>5</v>
      </c>
      <c r="Q109" s="160">
        <v>3</v>
      </c>
      <c r="R109" s="160">
        <v>3</v>
      </c>
      <c r="S109" s="158"/>
      <c r="T109" s="158"/>
    </row>
    <row r="110" spans="1:31" ht="60" customHeight="1" thickBot="1">
      <c r="A110" s="205"/>
      <c r="B110" s="272"/>
      <c r="C110" s="201"/>
      <c r="D110" s="18" t="s">
        <v>10</v>
      </c>
      <c r="E110" s="95">
        <v>40</v>
      </c>
      <c r="F110" s="95">
        <v>40</v>
      </c>
      <c r="G110" s="21">
        <f t="shared" si="9"/>
        <v>0</v>
      </c>
      <c r="H110" s="95">
        <v>40</v>
      </c>
      <c r="I110" s="21">
        <v>0</v>
      </c>
      <c r="J110" s="158"/>
      <c r="K110" s="163"/>
      <c r="L110" s="158"/>
      <c r="M110" s="163"/>
      <c r="N110" s="163"/>
      <c r="O110" s="193"/>
      <c r="P110" s="193"/>
      <c r="Q110" s="158"/>
      <c r="R110" s="158"/>
      <c r="S110" s="163"/>
      <c r="T110" s="158"/>
    </row>
    <row r="111" spans="1:31" ht="68.25" customHeight="1" thickBot="1">
      <c r="A111" s="275">
        <v>12</v>
      </c>
      <c r="B111" s="198" t="s">
        <v>71</v>
      </c>
      <c r="C111" s="200" t="s">
        <v>101</v>
      </c>
      <c r="D111" s="49" t="s">
        <v>20</v>
      </c>
      <c r="E111" s="19">
        <f>E112</f>
        <v>35346.737000000001</v>
      </c>
      <c r="F111" s="19">
        <f>F112</f>
        <v>35346.737000000001</v>
      </c>
      <c r="G111" s="21">
        <f t="shared" si="9"/>
        <v>0</v>
      </c>
      <c r="H111" s="19">
        <f>H112</f>
        <v>34379.777999999998</v>
      </c>
      <c r="I111" s="21">
        <f t="shared" si="10"/>
        <v>97.264361346847934</v>
      </c>
      <c r="J111" s="164">
        <v>7</v>
      </c>
      <c r="K111" s="164">
        <v>7</v>
      </c>
      <c r="L111" s="164">
        <v>100</v>
      </c>
      <c r="M111" s="187">
        <f>M113+M115</f>
        <v>3</v>
      </c>
      <c r="N111" s="187">
        <f t="shared" ref="N111:R111" si="20">N113+N115</f>
        <v>2</v>
      </c>
      <c r="O111" s="173">
        <f t="shared" si="20"/>
        <v>8</v>
      </c>
      <c r="P111" s="173">
        <f t="shared" si="20"/>
        <v>6</v>
      </c>
      <c r="Q111" s="166">
        <f t="shared" si="20"/>
        <v>8</v>
      </c>
      <c r="R111" s="166">
        <f t="shared" si="20"/>
        <v>6</v>
      </c>
      <c r="S111" s="160" t="s">
        <v>32</v>
      </c>
      <c r="T111" s="160" t="s">
        <v>8</v>
      </c>
      <c r="V111" s="32">
        <f>E112</f>
        <v>35346.737000000001</v>
      </c>
      <c r="W111" s="39">
        <f>F112</f>
        <v>35346.737000000001</v>
      </c>
      <c r="X111" s="32">
        <f>H112</f>
        <v>34379.777999999998</v>
      </c>
      <c r="Y111" s="35">
        <f>V111-E111</f>
        <v>0</v>
      </c>
      <c r="Z111" s="35">
        <f>W111-F111</f>
        <v>0</v>
      </c>
      <c r="AA111" s="35">
        <f>X111-H111</f>
        <v>0</v>
      </c>
      <c r="AE111" s="12"/>
    </row>
    <row r="112" spans="1:31" ht="53.25" customHeight="1" thickBot="1">
      <c r="A112" s="276"/>
      <c r="B112" s="199"/>
      <c r="C112" s="201"/>
      <c r="D112" s="18" t="s">
        <v>10</v>
      </c>
      <c r="E112" s="19">
        <f>E114+E116</f>
        <v>35346.737000000001</v>
      </c>
      <c r="F112" s="19">
        <f>F114+F116</f>
        <v>35346.737000000001</v>
      </c>
      <c r="G112" s="21">
        <f t="shared" si="9"/>
        <v>0</v>
      </c>
      <c r="H112" s="19">
        <f>H114+H116</f>
        <v>34379.777999999998</v>
      </c>
      <c r="I112" s="21">
        <f t="shared" si="10"/>
        <v>97.264361346847934</v>
      </c>
      <c r="J112" s="185"/>
      <c r="K112" s="185"/>
      <c r="L112" s="185"/>
      <c r="M112" s="188"/>
      <c r="N112" s="188"/>
      <c r="O112" s="186"/>
      <c r="P112" s="186"/>
      <c r="Q112" s="189"/>
      <c r="R112" s="189"/>
      <c r="S112" s="184"/>
      <c r="T112" s="158"/>
      <c r="AE112" s="12"/>
    </row>
    <row r="113" spans="1:27" ht="63.75" customHeight="1" thickBot="1">
      <c r="A113" s="276"/>
      <c r="B113" s="202" t="s">
        <v>72</v>
      </c>
      <c r="C113" s="201"/>
      <c r="D113" s="49" t="s">
        <v>20</v>
      </c>
      <c r="E113" s="93">
        <f>E114</f>
        <v>33236.150999999998</v>
      </c>
      <c r="F113" s="93">
        <f>F114</f>
        <v>33236.150999999998</v>
      </c>
      <c r="G113" s="21">
        <f t="shared" si="9"/>
        <v>0</v>
      </c>
      <c r="H113" s="93">
        <f>H114</f>
        <v>32489.629000000001</v>
      </c>
      <c r="I113" s="21">
        <f t="shared" si="10"/>
        <v>97.753885520618809</v>
      </c>
      <c r="J113" s="160">
        <v>1</v>
      </c>
      <c r="K113" s="160">
        <v>1</v>
      </c>
      <c r="L113" s="160">
        <v>100</v>
      </c>
      <c r="M113" s="180">
        <v>2</v>
      </c>
      <c r="N113" s="180">
        <v>2</v>
      </c>
      <c r="O113" s="170">
        <v>3</v>
      </c>
      <c r="P113" s="170">
        <v>3</v>
      </c>
      <c r="Q113" s="176">
        <v>3</v>
      </c>
      <c r="R113" s="176">
        <v>3</v>
      </c>
      <c r="S113" s="184"/>
      <c r="T113" s="158"/>
    </row>
    <row r="114" spans="1:27" ht="73.5" customHeight="1" thickBot="1">
      <c r="A114" s="276"/>
      <c r="B114" s="196"/>
      <c r="C114" s="201"/>
      <c r="D114" s="61" t="s">
        <v>10</v>
      </c>
      <c r="E114" s="94">
        <v>33236.150999999998</v>
      </c>
      <c r="F114" s="56">
        <v>33236.150999999998</v>
      </c>
      <c r="G114" s="21">
        <f t="shared" si="9"/>
        <v>0</v>
      </c>
      <c r="H114" s="92">
        <v>32489.629000000001</v>
      </c>
      <c r="I114" s="21">
        <f t="shared" si="10"/>
        <v>97.753885520618809</v>
      </c>
      <c r="J114" s="163"/>
      <c r="K114" s="163"/>
      <c r="L114" s="163"/>
      <c r="M114" s="191"/>
      <c r="N114" s="191"/>
      <c r="O114" s="190"/>
      <c r="P114" s="190"/>
      <c r="Q114" s="177"/>
      <c r="R114" s="177"/>
      <c r="S114" s="184"/>
      <c r="T114" s="158"/>
    </row>
    <row r="115" spans="1:27" ht="35.25" customHeight="1" thickBot="1">
      <c r="A115" s="276"/>
      <c r="B115" s="202" t="s">
        <v>73</v>
      </c>
      <c r="C115" s="201"/>
      <c r="D115" s="49" t="s">
        <v>20</v>
      </c>
      <c r="E115" s="93">
        <f>E116</f>
        <v>2110.5859999999998</v>
      </c>
      <c r="F115" s="93">
        <f>F116</f>
        <v>2110.5859999999998</v>
      </c>
      <c r="G115" s="21">
        <f t="shared" si="9"/>
        <v>0</v>
      </c>
      <c r="H115" s="93">
        <f>H116</f>
        <v>1890.1489999999999</v>
      </c>
      <c r="I115" s="21">
        <f t="shared" si="10"/>
        <v>89.55564947365329</v>
      </c>
      <c r="J115" s="160">
        <v>2</v>
      </c>
      <c r="K115" s="160">
        <v>2</v>
      </c>
      <c r="L115" s="160">
        <v>100</v>
      </c>
      <c r="M115" s="180">
        <v>1</v>
      </c>
      <c r="N115" s="180">
        <v>0</v>
      </c>
      <c r="O115" s="170">
        <v>5</v>
      </c>
      <c r="P115" s="170">
        <v>3</v>
      </c>
      <c r="Q115" s="176">
        <v>5</v>
      </c>
      <c r="R115" s="176">
        <v>3</v>
      </c>
      <c r="S115" s="184"/>
      <c r="T115" s="158"/>
    </row>
    <row r="116" spans="1:27" ht="46.5" customHeight="1" thickBot="1">
      <c r="A116" s="276"/>
      <c r="B116" s="206"/>
      <c r="C116" s="201"/>
      <c r="D116" s="61" t="s">
        <v>10</v>
      </c>
      <c r="E116" s="92">
        <v>2110.5859999999998</v>
      </c>
      <c r="F116" s="17">
        <v>2110.5859999999998</v>
      </c>
      <c r="G116" s="21">
        <f t="shared" si="9"/>
        <v>0</v>
      </c>
      <c r="H116" s="92">
        <v>1890.1489999999999</v>
      </c>
      <c r="I116" s="21">
        <f t="shared" si="10"/>
        <v>89.55564947365329</v>
      </c>
      <c r="J116" s="163"/>
      <c r="K116" s="163"/>
      <c r="L116" s="163"/>
      <c r="M116" s="191"/>
      <c r="N116" s="191"/>
      <c r="O116" s="190"/>
      <c r="P116" s="190"/>
      <c r="Q116" s="177"/>
      <c r="R116" s="177"/>
      <c r="S116" s="184"/>
      <c r="T116" s="158"/>
    </row>
    <row r="117" spans="1:27" ht="48" customHeight="1" thickBot="1">
      <c r="A117" s="204">
        <v>13</v>
      </c>
      <c r="B117" s="198" t="s">
        <v>74</v>
      </c>
      <c r="C117" s="200" t="s">
        <v>100</v>
      </c>
      <c r="D117" s="49" t="s">
        <v>20</v>
      </c>
      <c r="E117" s="19">
        <f>E119+E121+E123</f>
        <v>6895.2969999999996</v>
      </c>
      <c r="F117" s="19">
        <f>F119+F121+F123</f>
        <v>6895.2969999999996</v>
      </c>
      <c r="G117" s="21">
        <f t="shared" si="9"/>
        <v>0</v>
      </c>
      <c r="H117" s="19">
        <f>H119+H121+H123</f>
        <v>6895.2969999999996</v>
      </c>
      <c r="I117" s="21">
        <f t="shared" si="10"/>
        <v>100</v>
      </c>
      <c r="J117" s="164">
        <v>6</v>
      </c>
      <c r="K117" s="164">
        <v>6</v>
      </c>
      <c r="L117" s="164">
        <v>100</v>
      </c>
      <c r="M117" s="164">
        <f>M119+M121+M123</f>
        <v>6</v>
      </c>
      <c r="N117" s="164">
        <f t="shared" ref="N117:R117" si="21">N119+N121+N123</f>
        <v>6</v>
      </c>
      <c r="O117" s="173">
        <f t="shared" si="21"/>
        <v>6</v>
      </c>
      <c r="P117" s="173">
        <f t="shared" si="21"/>
        <v>6</v>
      </c>
      <c r="Q117" s="164">
        <f t="shared" si="21"/>
        <v>6</v>
      </c>
      <c r="R117" s="164">
        <f t="shared" si="21"/>
        <v>6</v>
      </c>
      <c r="S117" s="160" t="s">
        <v>32</v>
      </c>
      <c r="T117" s="160" t="s">
        <v>8</v>
      </c>
      <c r="V117" s="32">
        <f>E118</f>
        <v>6895.2969999999996</v>
      </c>
      <c r="W117" s="39">
        <f>F118</f>
        <v>6895.2969999999996</v>
      </c>
      <c r="X117" s="32">
        <f>H118</f>
        <v>6895.2969999999996</v>
      </c>
      <c r="Y117" s="35">
        <f>V117-E117</f>
        <v>0</v>
      </c>
      <c r="Z117" s="35">
        <f>W117-F117</f>
        <v>0</v>
      </c>
      <c r="AA117" s="35">
        <f>X117-H117</f>
        <v>0</v>
      </c>
    </row>
    <row r="118" spans="1:27" ht="49.5" customHeight="1" thickBot="1">
      <c r="A118" s="205"/>
      <c r="B118" s="199"/>
      <c r="C118" s="289"/>
      <c r="D118" s="18" t="s">
        <v>10</v>
      </c>
      <c r="E118" s="19">
        <f>E120+E122+E124</f>
        <v>6895.2969999999996</v>
      </c>
      <c r="F118" s="19">
        <f>F120+F122+F124</f>
        <v>6895.2969999999996</v>
      </c>
      <c r="G118" s="21">
        <f t="shared" si="9"/>
        <v>0</v>
      </c>
      <c r="H118" s="19">
        <f>H120+H122+H124</f>
        <v>6895.2969999999996</v>
      </c>
      <c r="I118" s="21">
        <f t="shared" si="10"/>
        <v>100</v>
      </c>
      <c r="J118" s="185"/>
      <c r="K118" s="185"/>
      <c r="L118" s="185"/>
      <c r="M118" s="185"/>
      <c r="N118" s="185"/>
      <c r="O118" s="186"/>
      <c r="P118" s="186"/>
      <c r="Q118" s="185"/>
      <c r="R118" s="185"/>
      <c r="S118" s="158"/>
      <c r="T118" s="158"/>
    </row>
    <row r="119" spans="1:27" ht="25.5" customHeight="1" thickBot="1">
      <c r="A119" s="205"/>
      <c r="B119" s="202" t="s">
        <v>75</v>
      </c>
      <c r="C119" s="289"/>
      <c r="D119" s="49" t="s">
        <v>20</v>
      </c>
      <c r="E119" s="20">
        <f>E120</f>
        <v>0</v>
      </c>
      <c r="F119" s="20">
        <f>F120</f>
        <v>0</v>
      </c>
      <c r="G119" s="21">
        <f t="shared" si="9"/>
        <v>0</v>
      </c>
      <c r="H119" s="20">
        <f>H120</f>
        <v>0</v>
      </c>
      <c r="I119" s="21" t="e">
        <f t="shared" si="10"/>
        <v>#DIV/0!</v>
      </c>
      <c r="J119" s="180">
        <v>0</v>
      </c>
      <c r="K119" s="180">
        <v>0</v>
      </c>
      <c r="L119" s="160">
        <v>0</v>
      </c>
      <c r="M119" s="160">
        <v>1</v>
      </c>
      <c r="N119" s="160">
        <v>1</v>
      </c>
      <c r="O119" s="170">
        <v>1</v>
      </c>
      <c r="P119" s="170">
        <v>1</v>
      </c>
      <c r="Q119" s="160">
        <v>1</v>
      </c>
      <c r="R119" s="160">
        <v>1</v>
      </c>
      <c r="S119" s="158"/>
      <c r="T119" s="158"/>
    </row>
    <row r="120" spans="1:27" ht="35.25" customHeight="1" thickBot="1">
      <c r="A120" s="205"/>
      <c r="B120" s="203"/>
      <c r="C120" s="289"/>
      <c r="D120" s="18" t="s">
        <v>10</v>
      </c>
      <c r="E120" s="51">
        <v>0</v>
      </c>
      <c r="F120" s="51">
        <v>0</v>
      </c>
      <c r="G120" s="21">
        <f t="shared" si="9"/>
        <v>0</v>
      </c>
      <c r="H120" s="51">
        <v>0</v>
      </c>
      <c r="I120" s="21">
        <v>0</v>
      </c>
      <c r="J120" s="181"/>
      <c r="K120" s="181"/>
      <c r="L120" s="158"/>
      <c r="M120" s="158"/>
      <c r="N120" s="158"/>
      <c r="O120" s="193"/>
      <c r="P120" s="193"/>
      <c r="Q120" s="158"/>
      <c r="R120" s="158"/>
      <c r="S120" s="158"/>
      <c r="T120" s="158"/>
      <c r="X120" s="9"/>
    </row>
    <row r="121" spans="1:27" ht="55.5" customHeight="1" thickBot="1">
      <c r="A121" s="205"/>
      <c r="B121" s="202" t="s">
        <v>76</v>
      </c>
      <c r="C121" s="289"/>
      <c r="D121" s="49" t="s">
        <v>20</v>
      </c>
      <c r="E121" s="20">
        <f>E122</f>
        <v>6895.2969999999996</v>
      </c>
      <c r="F121" s="20">
        <f>F122</f>
        <v>6895.2969999999996</v>
      </c>
      <c r="G121" s="21">
        <f t="shared" ref="G121:G162" si="22">F121-E121</f>
        <v>0</v>
      </c>
      <c r="H121" s="20">
        <f>H122</f>
        <v>6895.2969999999996</v>
      </c>
      <c r="I121" s="21">
        <f t="shared" ref="I121:I162" si="23">H121/F121*100</f>
        <v>100</v>
      </c>
      <c r="J121" s="180">
        <v>1</v>
      </c>
      <c r="K121" s="180">
        <v>1</v>
      </c>
      <c r="L121" s="160">
        <v>100</v>
      </c>
      <c r="M121" s="160">
        <v>1</v>
      </c>
      <c r="N121" s="160">
        <v>1</v>
      </c>
      <c r="O121" s="170">
        <v>1</v>
      </c>
      <c r="P121" s="170">
        <v>1</v>
      </c>
      <c r="Q121" s="160">
        <v>1</v>
      </c>
      <c r="R121" s="160">
        <v>1</v>
      </c>
      <c r="S121" s="158"/>
      <c r="T121" s="158"/>
    </row>
    <row r="122" spans="1:27" ht="59.25" customHeight="1" thickBot="1">
      <c r="A122" s="205"/>
      <c r="B122" s="203"/>
      <c r="C122" s="289"/>
      <c r="D122" s="18" t="s">
        <v>10</v>
      </c>
      <c r="E122" s="51">
        <v>6895.2969999999996</v>
      </c>
      <c r="F122" s="51">
        <v>6895.2969999999996</v>
      </c>
      <c r="G122" s="21">
        <f t="shared" si="22"/>
        <v>0</v>
      </c>
      <c r="H122" s="51">
        <v>6895.2969999999996</v>
      </c>
      <c r="I122" s="21">
        <f t="shared" si="23"/>
        <v>100</v>
      </c>
      <c r="J122" s="181"/>
      <c r="K122" s="181"/>
      <c r="L122" s="158"/>
      <c r="M122" s="158"/>
      <c r="N122" s="158"/>
      <c r="O122" s="193"/>
      <c r="P122" s="193"/>
      <c r="Q122" s="158"/>
      <c r="R122" s="158"/>
      <c r="S122" s="158"/>
      <c r="T122" s="158"/>
    </row>
    <row r="123" spans="1:27" ht="31.5" customHeight="1" thickBot="1">
      <c r="A123" s="205"/>
      <c r="B123" s="202" t="s">
        <v>77</v>
      </c>
      <c r="C123" s="289"/>
      <c r="D123" s="49" t="s">
        <v>20</v>
      </c>
      <c r="E123" s="20">
        <f>E124</f>
        <v>0</v>
      </c>
      <c r="F123" s="20">
        <f>F124</f>
        <v>0</v>
      </c>
      <c r="G123" s="21">
        <f t="shared" si="22"/>
        <v>0</v>
      </c>
      <c r="H123" s="20">
        <f>H124</f>
        <v>0</v>
      </c>
      <c r="I123" s="21">
        <v>0</v>
      </c>
      <c r="J123" s="180">
        <v>4</v>
      </c>
      <c r="K123" s="180">
        <v>4</v>
      </c>
      <c r="L123" s="160">
        <v>100</v>
      </c>
      <c r="M123" s="160">
        <v>4</v>
      </c>
      <c r="N123" s="160">
        <v>4</v>
      </c>
      <c r="O123" s="170">
        <v>4</v>
      </c>
      <c r="P123" s="170">
        <v>4</v>
      </c>
      <c r="Q123" s="160">
        <v>4</v>
      </c>
      <c r="R123" s="160">
        <v>4</v>
      </c>
      <c r="S123" s="158"/>
      <c r="T123" s="158"/>
    </row>
    <row r="124" spans="1:27" ht="36" customHeight="1" thickBot="1">
      <c r="A124" s="288"/>
      <c r="B124" s="206"/>
      <c r="C124" s="290"/>
      <c r="D124" s="61" t="s">
        <v>10</v>
      </c>
      <c r="E124" s="62">
        <v>0</v>
      </c>
      <c r="F124" s="63">
        <v>0</v>
      </c>
      <c r="G124" s="21">
        <f t="shared" si="22"/>
        <v>0</v>
      </c>
      <c r="H124" s="63">
        <v>0</v>
      </c>
      <c r="I124" s="21">
        <v>0</v>
      </c>
      <c r="J124" s="191"/>
      <c r="K124" s="191"/>
      <c r="L124" s="163"/>
      <c r="M124" s="163"/>
      <c r="N124" s="163"/>
      <c r="O124" s="190"/>
      <c r="P124" s="190"/>
      <c r="Q124" s="163"/>
      <c r="R124" s="163"/>
      <c r="S124" s="163"/>
      <c r="T124" s="163"/>
    </row>
    <row r="125" spans="1:27" ht="36" customHeight="1" thickBot="1">
      <c r="A125" s="204">
        <v>14</v>
      </c>
      <c r="B125" s="198" t="s">
        <v>78</v>
      </c>
      <c r="C125" s="200" t="s">
        <v>99</v>
      </c>
      <c r="D125" s="49" t="s">
        <v>20</v>
      </c>
      <c r="E125" s="19">
        <f>E127</f>
        <v>0</v>
      </c>
      <c r="F125" s="19">
        <f>F127</f>
        <v>0</v>
      </c>
      <c r="G125" s="21">
        <f t="shared" si="22"/>
        <v>0</v>
      </c>
      <c r="H125" s="19">
        <f>H127</f>
        <v>0</v>
      </c>
      <c r="I125" s="21">
        <v>0</v>
      </c>
      <c r="J125" s="164">
        <v>3</v>
      </c>
      <c r="K125" s="166">
        <v>3</v>
      </c>
      <c r="L125" s="164">
        <v>100</v>
      </c>
      <c r="M125" s="164">
        <f t="shared" ref="M125:Q125" si="24">M127</f>
        <v>1</v>
      </c>
      <c r="N125" s="187">
        <f t="shared" si="24"/>
        <v>1</v>
      </c>
      <c r="O125" s="173">
        <f t="shared" si="24"/>
        <v>14</v>
      </c>
      <c r="P125" s="173">
        <f t="shared" si="24"/>
        <v>10</v>
      </c>
      <c r="Q125" s="164">
        <f t="shared" si="24"/>
        <v>7</v>
      </c>
      <c r="R125" s="164">
        <f>R127</f>
        <v>4</v>
      </c>
      <c r="S125" s="176" t="s">
        <v>117</v>
      </c>
      <c r="T125" s="160" t="s">
        <v>8</v>
      </c>
      <c r="V125" s="32">
        <f>E126</f>
        <v>0</v>
      </c>
      <c r="W125" s="39">
        <f>F126</f>
        <v>0</v>
      </c>
      <c r="X125" s="32">
        <f>H126</f>
        <v>0</v>
      </c>
      <c r="Y125" s="35">
        <f>V125-E125</f>
        <v>0</v>
      </c>
      <c r="Z125" s="35">
        <f>W125-F125</f>
        <v>0</v>
      </c>
      <c r="AA125" s="35">
        <f>X125-H125</f>
        <v>0</v>
      </c>
    </row>
    <row r="126" spans="1:27" ht="33" customHeight="1" thickBot="1">
      <c r="A126" s="205"/>
      <c r="B126" s="199"/>
      <c r="C126" s="201"/>
      <c r="D126" s="18" t="s">
        <v>10</v>
      </c>
      <c r="E126" s="19">
        <f>E128</f>
        <v>0</v>
      </c>
      <c r="F126" s="19">
        <f>F128</f>
        <v>0</v>
      </c>
      <c r="G126" s="21">
        <f t="shared" si="22"/>
        <v>0</v>
      </c>
      <c r="H126" s="19">
        <f>H128</f>
        <v>0</v>
      </c>
      <c r="I126" s="21">
        <v>0</v>
      </c>
      <c r="J126" s="185"/>
      <c r="K126" s="167"/>
      <c r="L126" s="185"/>
      <c r="M126" s="185"/>
      <c r="N126" s="188"/>
      <c r="O126" s="186"/>
      <c r="P126" s="186"/>
      <c r="Q126" s="185"/>
      <c r="R126" s="185"/>
      <c r="S126" s="197"/>
      <c r="T126" s="158"/>
    </row>
    <row r="127" spans="1:27" ht="29.25" customHeight="1" thickBot="1">
      <c r="A127" s="205"/>
      <c r="B127" s="202" t="s">
        <v>79</v>
      </c>
      <c r="C127" s="201"/>
      <c r="D127" s="49" t="s">
        <v>20</v>
      </c>
      <c r="E127" s="20">
        <f>E128</f>
        <v>0</v>
      </c>
      <c r="F127" s="20">
        <f>F128</f>
        <v>0</v>
      </c>
      <c r="G127" s="21">
        <f t="shared" si="22"/>
        <v>0</v>
      </c>
      <c r="H127" s="20">
        <f>H128</f>
        <v>0</v>
      </c>
      <c r="I127" s="21">
        <v>0</v>
      </c>
      <c r="J127" s="160">
        <v>1</v>
      </c>
      <c r="K127" s="176">
        <v>1</v>
      </c>
      <c r="L127" s="160">
        <v>100</v>
      </c>
      <c r="M127" s="160">
        <v>1</v>
      </c>
      <c r="N127" s="180">
        <v>1</v>
      </c>
      <c r="O127" s="170">
        <v>14</v>
      </c>
      <c r="P127" s="170">
        <v>10</v>
      </c>
      <c r="Q127" s="160">
        <v>7</v>
      </c>
      <c r="R127" s="160">
        <v>4</v>
      </c>
      <c r="S127" s="197"/>
      <c r="T127" s="158"/>
    </row>
    <row r="128" spans="1:27" ht="30.75" customHeight="1" thickBot="1">
      <c r="A128" s="205"/>
      <c r="B128" s="203"/>
      <c r="C128" s="201"/>
      <c r="D128" s="18" t="s">
        <v>10</v>
      </c>
      <c r="E128" s="17">
        <v>0</v>
      </c>
      <c r="F128" s="17">
        <v>0</v>
      </c>
      <c r="G128" s="21">
        <f t="shared" si="22"/>
        <v>0</v>
      </c>
      <c r="H128" s="17">
        <v>0</v>
      </c>
      <c r="I128" s="21">
        <v>0</v>
      </c>
      <c r="J128" s="158"/>
      <c r="K128" s="177"/>
      <c r="L128" s="158"/>
      <c r="M128" s="158"/>
      <c r="N128" s="181"/>
      <c r="O128" s="193"/>
      <c r="P128" s="193"/>
      <c r="Q128" s="158"/>
      <c r="R128" s="158"/>
      <c r="S128" s="197"/>
      <c r="T128" s="158"/>
    </row>
    <row r="129" spans="1:27" ht="22.5" customHeight="1" thickBot="1">
      <c r="A129" s="204">
        <v>15</v>
      </c>
      <c r="B129" s="198" t="s">
        <v>80</v>
      </c>
      <c r="C129" s="200" t="s">
        <v>118</v>
      </c>
      <c r="D129" s="49" t="s">
        <v>20</v>
      </c>
      <c r="E129" s="19">
        <f>E132+E134</f>
        <v>710.90800000000002</v>
      </c>
      <c r="F129" s="19">
        <f>F132+F134</f>
        <v>710.90800000000002</v>
      </c>
      <c r="G129" s="21">
        <f t="shared" si="22"/>
        <v>0</v>
      </c>
      <c r="H129" s="19">
        <f>H132+H134</f>
        <v>710.90800000000002</v>
      </c>
      <c r="I129" s="21">
        <f t="shared" si="23"/>
        <v>100</v>
      </c>
      <c r="J129" s="164">
        <v>6</v>
      </c>
      <c r="K129" s="164">
        <v>6</v>
      </c>
      <c r="L129" s="164">
        <v>100</v>
      </c>
      <c r="M129" s="164">
        <f>M132+M134</f>
        <v>3</v>
      </c>
      <c r="N129" s="164">
        <f t="shared" ref="N129:R129" si="25">N132+N134</f>
        <v>3</v>
      </c>
      <c r="O129" s="173">
        <f t="shared" si="25"/>
        <v>3</v>
      </c>
      <c r="P129" s="173">
        <f t="shared" si="25"/>
        <v>3</v>
      </c>
      <c r="Q129" s="187">
        <f t="shared" si="25"/>
        <v>3</v>
      </c>
      <c r="R129" s="187">
        <f t="shared" si="25"/>
        <v>3</v>
      </c>
      <c r="S129" s="160" t="s">
        <v>32</v>
      </c>
      <c r="T129" s="160" t="s">
        <v>8</v>
      </c>
      <c r="V129" s="32">
        <f>E130+E131</f>
        <v>710.90800000000002</v>
      </c>
      <c r="W129" s="39">
        <f>F130+F131</f>
        <v>710.90800000000002</v>
      </c>
      <c r="X129" s="32">
        <f>H130+H131</f>
        <v>710.90800000000002</v>
      </c>
      <c r="Y129" s="35">
        <f>V129-E129</f>
        <v>0</v>
      </c>
      <c r="Z129" s="35">
        <f>W129-F129</f>
        <v>0</v>
      </c>
      <c r="AA129" s="35">
        <f>X129-H129</f>
        <v>0</v>
      </c>
    </row>
    <row r="130" spans="1:27" ht="21.75" customHeight="1" thickBot="1">
      <c r="A130" s="205"/>
      <c r="B130" s="199"/>
      <c r="C130" s="201"/>
      <c r="D130" s="49" t="s">
        <v>9</v>
      </c>
      <c r="E130" s="19">
        <f>E135</f>
        <v>305.8</v>
      </c>
      <c r="F130" s="19">
        <f>F135</f>
        <v>305.8</v>
      </c>
      <c r="G130" s="21">
        <f t="shared" si="22"/>
        <v>0</v>
      </c>
      <c r="H130" s="19">
        <f>H135</f>
        <v>305.8</v>
      </c>
      <c r="I130" s="21">
        <f t="shared" si="23"/>
        <v>100</v>
      </c>
      <c r="J130" s="185"/>
      <c r="K130" s="185"/>
      <c r="L130" s="185"/>
      <c r="M130" s="185"/>
      <c r="N130" s="185"/>
      <c r="O130" s="186"/>
      <c r="P130" s="186"/>
      <c r="Q130" s="188"/>
      <c r="R130" s="188"/>
      <c r="S130" s="158"/>
      <c r="T130" s="158"/>
    </row>
    <row r="131" spans="1:27" ht="21.75" customHeight="1" thickBot="1">
      <c r="A131" s="205"/>
      <c r="B131" s="199"/>
      <c r="C131" s="201"/>
      <c r="D131" s="18" t="s">
        <v>10</v>
      </c>
      <c r="E131" s="19">
        <f>E133+E136</f>
        <v>405.108</v>
      </c>
      <c r="F131" s="19">
        <f>F133+F136</f>
        <v>405.108</v>
      </c>
      <c r="G131" s="21">
        <f t="shared" si="22"/>
        <v>0</v>
      </c>
      <c r="H131" s="19">
        <f>H133+H136</f>
        <v>405.108</v>
      </c>
      <c r="I131" s="21">
        <f t="shared" si="23"/>
        <v>100</v>
      </c>
      <c r="J131" s="185"/>
      <c r="K131" s="185"/>
      <c r="L131" s="185"/>
      <c r="M131" s="185"/>
      <c r="N131" s="185"/>
      <c r="O131" s="283"/>
      <c r="P131" s="283"/>
      <c r="Q131" s="188"/>
      <c r="R131" s="188"/>
      <c r="S131" s="158"/>
      <c r="T131" s="158"/>
      <c r="AA131" s="10"/>
    </row>
    <row r="132" spans="1:27" ht="32.25" customHeight="1" thickBot="1">
      <c r="A132" s="205"/>
      <c r="B132" s="202" t="s">
        <v>81</v>
      </c>
      <c r="C132" s="201"/>
      <c r="D132" s="49" t="s">
        <v>20</v>
      </c>
      <c r="E132" s="20">
        <f>E133</f>
        <v>355.34800000000001</v>
      </c>
      <c r="F132" s="20">
        <f>F133</f>
        <v>355.34800000000001</v>
      </c>
      <c r="G132" s="21">
        <f t="shared" si="22"/>
        <v>0</v>
      </c>
      <c r="H132" s="20">
        <f>H133</f>
        <v>355.34800000000001</v>
      </c>
      <c r="I132" s="21">
        <f t="shared" si="23"/>
        <v>100</v>
      </c>
      <c r="J132" s="160">
        <v>1</v>
      </c>
      <c r="K132" s="160">
        <v>1</v>
      </c>
      <c r="L132" s="160">
        <v>100</v>
      </c>
      <c r="M132" s="160">
        <v>1</v>
      </c>
      <c r="N132" s="160">
        <v>1</v>
      </c>
      <c r="O132" s="170">
        <v>1</v>
      </c>
      <c r="P132" s="170">
        <v>1</v>
      </c>
      <c r="Q132" s="180">
        <v>1</v>
      </c>
      <c r="R132" s="180">
        <v>1</v>
      </c>
      <c r="S132" s="158"/>
      <c r="T132" s="158"/>
    </row>
    <row r="133" spans="1:27" ht="34.5" customHeight="1" thickBot="1">
      <c r="A133" s="205"/>
      <c r="B133" s="203"/>
      <c r="C133" s="201"/>
      <c r="D133" s="18" t="s">
        <v>10</v>
      </c>
      <c r="E133" s="17">
        <v>355.34800000000001</v>
      </c>
      <c r="F133" s="17">
        <v>355.34800000000001</v>
      </c>
      <c r="G133" s="21">
        <f t="shared" si="22"/>
        <v>0</v>
      </c>
      <c r="H133" s="17">
        <v>355.34800000000001</v>
      </c>
      <c r="I133" s="21">
        <f t="shared" si="23"/>
        <v>100</v>
      </c>
      <c r="J133" s="158"/>
      <c r="K133" s="260"/>
      <c r="L133" s="158"/>
      <c r="M133" s="158"/>
      <c r="N133" s="158"/>
      <c r="O133" s="190"/>
      <c r="P133" s="190"/>
      <c r="Q133" s="181"/>
      <c r="R133" s="181"/>
      <c r="S133" s="158"/>
      <c r="T133" s="158"/>
    </row>
    <row r="134" spans="1:27" ht="23.25" thickBot="1">
      <c r="A134" s="205"/>
      <c r="B134" s="202" t="s">
        <v>82</v>
      </c>
      <c r="C134" s="201"/>
      <c r="D134" s="18" t="s">
        <v>20</v>
      </c>
      <c r="E134" s="20">
        <f>E135+E136</f>
        <v>355.56</v>
      </c>
      <c r="F134" s="20">
        <f>F135+F136</f>
        <v>355.56</v>
      </c>
      <c r="G134" s="21">
        <f t="shared" si="22"/>
        <v>0</v>
      </c>
      <c r="H134" s="20">
        <f>H135+H136</f>
        <v>355.56</v>
      </c>
      <c r="I134" s="21">
        <f t="shared" si="23"/>
        <v>100</v>
      </c>
      <c r="J134" s="160">
        <v>3</v>
      </c>
      <c r="K134" s="160">
        <v>3</v>
      </c>
      <c r="L134" s="160">
        <v>100</v>
      </c>
      <c r="M134" s="160">
        <v>2</v>
      </c>
      <c r="N134" s="160">
        <v>2</v>
      </c>
      <c r="O134" s="170">
        <v>2</v>
      </c>
      <c r="P134" s="170">
        <v>2</v>
      </c>
      <c r="Q134" s="180">
        <v>2</v>
      </c>
      <c r="R134" s="180">
        <v>2</v>
      </c>
      <c r="S134" s="158"/>
      <c r="T134" s="158"/>
    </row>
    <row r="135" spans="1:27" ht="21.75" customHeight="1" thickBot="1">
      <c r="A135" s="205"/>
      <c r="B135" s="203"/>
      <c r="C135" s="201"/>
      <c r="D135" s="49" t="s">
        <v>9</v>
      </c>
      <c r="E135" s="17">
        <v>305.8</v>
      </c>
      <c r="F135" s="17">
        <v>305.8</v>
      </c>
      <c r="G135" s="58">
        <f t="shared" si="22"/>
        <v>0</v>
      </c>
      <c r="H135" s="17">
        <v>305.8</v>
      </c>
      <c r="I135" s="59">
        <f t="shared" si="23"/>
        <v>100</v>
      </c>
      <c r="J135" s="182"/>
      <c r="K135" s="158"/>
      <c r="L135" s="158"/>
      <c r="M135" s="158"/>
      <c r="N135" s="158"/>
      <c r="O135" s="193"/>
      <c r="P135" s="193"/>
      <c r="Q135" s="181"/>
      <c r="R135" s="181"/>
      <c r="S135" s="158"/>
      <c r="T135" s="158"/>
    </row>
    <row r="136" spans="1:27" ht="22.5" customHeight="1" thickBot="1">
      <c r="A136" s="69"/>
      <c r="B136" s="241"/>
      <c r="C136" s="277"/>
      <c r="D136" s="18" t="s">
        <v>10</v>
      </c>
      <c r="E136" s="23">
        <v>49.76</v>
      </c>
      <c r="F136" s="23">
        <v>49.76</v>
      </c>
      <c r="G136" s="60">
        <v>0</v>
      </c>
      <c r="H136" s="23">
        <v>49.76</v>
      </c>
      <c r="I136" s="60">
        <v>100</v>
      </c>
      <c r="J136" s="46"/>
      <c r="K136" s="74"/>
      <c r="L136" s="74"/>
      <c r="M136" s="74"/>
      <c r="N136" s="74"/>
      <c r="O136" s="47"/>
      <c r="P136" s="47"/>
      <c r="Q136" s="45"/>
      <c r="R136" s="45"/>
      <c r="S136" s="74"/>
      <c r="T136" s="74"/>
    </row>
    <row r="137" spans="1:27" ht="61.5" customHeight="1" thickBot="1">
      <c r="A137" s="209">
        <v>16</v>
      </c>
      <c r="B137" s="291" t="s">
        <v>83</v>
      </c>
      <c r="C137" s="293" t="s">
        <v>90</v>
      </c>
      <c r="D137" s="53" t="s">
        <v>20</v>
      </c>
      <c r="E137" s="19">
        <f>E139</f>
        <v>1616.982</v>
      </c>
      <c r="F137" s="19">
        <f>F139</f>
        <v>1616.982</v>
      </c>
      <c r="G137" s="21">
        <f t="shared" si="22"/>
        <v>0</v>
      </c>
      <c r="H137" s="19">
        <f>H139</f>
        <v>1616.982</v>
      </c>
      <c r="I137" s="21">
        <f t="shared" si="23"/>
        <v>100</v>
      </c>
      <c r="J137" s="164">
        <v>2</v>
      </c>
      <c r="K137" s="164">
        <v>2</v>
      </c>
      <c r="L137" s="164">
        <v>100</v>
      </c>
      <c r="M137" s="164">
        <v>1</v>
      </c>
      <c r="N137" s="164">
        <v>1</v>
      </c>
      <c r="O137" s="173">
        <v>1</v>
      </c>
      <c r="P137" s="173">
        <v>1</v>
      </c>
      <c r="Q137" s="187">
        <v>1</v>
      </c>
      <c r="R137" s="187">
        <v>1</v>
      </c>
      <c r="S137" s="160" t="s">
        <v>32</v>
      </c>
      <c r="T137" s="160" t="s">
        <v>8</v>
      </c>
      <c r="V137" s="32">
        <f>E138</f>
        <v>1616.982</v>
      </c>
      <c r="W137" s="39">
        <f>F138</f>
        <v>1616.982</v>
      </c>
      <c r="X137" s="32">
        <f>H138</f>
        <v>1616.982</v>
      </c>
      <c r="Y137" s="35">
        <f>V137-E137</f>
        <v>0</v>
      </c>
      <c r="Z137" s="35">
        <f>W137-F137</f>
        <v>0</v>
      </c>
      <c r="AA137" s="35">
        <f>X137-H137</f>
        <v>0</v>
      </c>
    </row>
    <row r="138" spans="1:27" ht="47.25" customHeight="1" thickBot="1">
      <c r="A138" s="210"/>
      <c r="B138" s="292"/>
      <c r="C138" s="201"/>
      <c r="D138" s="54" t="s">
        <v>10</v>
      </c>
      <c r="E138" s="19">
        <f>E140</f>
        <v>1616.982</v>
      </c>
      <c r="F138" s="19">
        <f>F140</f>
        <v>1616.982</v>
      </c>
      <c r="G138" s="21">
        <f t="shared" si="22"/>
        <v>0</v>
      </c>
      <c r="H138" s="19">
        <f>H140</f>
        <v>1616.982</v>
      </c>
      <c r="I138" s="21">
        <f t="shared" si="23"/>
        <v>100</v>
      </c>
      <c r="J138" s="185"/>
      <c r="K138" s="185"/>
      <c r="L138" s="185"/>
      <c r="M138" s="185"/>
      <c r="N138" s="185"/>
      <c r="O138" s="186"/>
      <c r="P138" s="186"/>
      <c r="Q138" s="188"/>
      <c r="R138" s="188"/>
      <c r="S138" s="158"/>
      <c r="T138" s="158"/>
    </row>
    <row r="139" spans="1:27" ht="32.25" customHeight="1" thickBot="1">
      <c r="A139" s="210"/>
      <c r="B139" s="217" t="s">
        <v>84</v>
      </c>
      <c r="C139" s="201"/>
      <c r="D139" s="53" t="s">
        <v>20</v>
      </c>
      <c r="E139" s="20">
        <f>E140</f>
        <v>1616.982</v>
      </c>
      <c r="F139" s="20">
        <f>F140</f>
        <v>1616.982</v>
      </c>
      <c r="G139" s="21">
        <f t="shared" si="22"/>
        <v>0</v>
      </c>
      <c r="H139" s="20">
        <f>H140</f>
        <v>1616.982</v>
      </c>
      <c r="I139" s="57">
        <f t="shared" si="23"/>
        <v>100</v>
      </c>
      <c r="J139" s="214">
        <v>2</v>
      </c>
      <c r="K139" s="214">
        <v>2</v>
      </c>
      <c r="L139" s="214">
        <v>100</v>
      </c>
      <c r="M139" s="214">
        <v>1</v>
      </c>
      <c r="N139" s="214">
        <v>1</v>
      </c>
      <c r="O139" s="278">
        <v>1</v>
      </c>
      <c r="P139" s="247">
        <v>1</v>
      </c>
      <c r="Q139" s="281">
        <v>1</v>
      </c>
      <c r="R139" s="281">
        <v>1</v>
      </c>
      <c r="S139" s="182"/>
      <c r="T139" s="158"/>
    </row>
    <row r="140" spans="1:27" ht="36" customHeight="1" thickBot="1">
      <c r="A140" s="210"/>
      <c r="B140" s="218"/>
      <c r="C140" s="238"/>
      <c r="D140" s="54" t="s">
        <v>10</v>
      </c>
      <c r="E140" s="17">
        <v>1616.982</v>
      </c>
      <c r="F140" s="17">
        <v>1616.982</v>
      </c>
      <c r="G140" s="21">
        <f t="shared" si="22"/>
        <v>0</v>
      </c>
      <c r="H140" s="17">
        <v>1616.982</v>
      </c>
      <c r="I140" s="57">
        <f t="shared" si="23"/>
        <v>100</v>
      </c>
      <c r="J140" s="215"/>
      <c r="K140" s="215"/>
      <c r="L140" s="215"/>
      <c r="M140" s="215"/>
      <c r="N140" s="215"/>
      <c r="O140" s="279"/>
      <c r="P140" s="280"/>
      <c r="Q140" s="282"/>
      <c r="R140" s="282"/>
      <c r="S140" s="183"/>
      <c r="T140" s="163"/>
    </row>
    <row r="141" spans="1:27" ht="84" customHeight="1" thickBot="1">
      <c r="A141" s="209">
        <v>17</v>
      </c>
      <c r="B141" s="286" t="s">
        <v>85</v>
      </c>
      <c r="C141" s="200" t="s">
        <v>98</v>
      </c>
      <c r="D141" s="53" t="s">
        <v>20</v>
      </c>
      <c r="E141" s="19">
        <f>E143</f>
        <v>6016.8159999999998</v>
      </c>
      <c r="F141" s="19">
        <f>F143</f>
        <v>6016.8159999999998</v>
      </c>
      <c r="G141" s="21">
        <f t="shared" si="22"/>
        <v>0</v>
      </c>
      <c r="H141" s="19">
        <f>H143</f>
        <v>5983.49</v>
      </c>
      <c r="I141" s="21">
        <f t="shared" si="23"/>
        <v>99.446119010453373</v>
      </c>
      <c r="J141" s="164">
        <v>5</v>
      </c>
      <c r="K141" s="166">
        <v>5</v>
      </c>
      <c r="L141" s="166">
        <v>100</v>
      </c>
      <c r="M141" s="164">
        <f>M143</f>
        <v>3</v>
      </c>
      <c r="N141" s="164">
        <f t="shared" ref="N141:R141" si="26">N143</f>
        <v>3</v>
      </c>
      <c r="O141" s="173">
        <f t="shared" si="26"/>
        <v>19</v>
      </c>
      <c r="P141" s="173">
        <f t="shared" si="26"/>
        <v>19</v>
      </c>
      <c r="Q141" s="164">
        <f t="shared" si="26"/>
        <v>8</v>
      </c>
      <c r="R141" s="166">
        <f t="shared" si="26"/>
        <v>8</v>
      </c>
      <c r="S141" s="160" t="s">
        <v>32</v>
      </c>
      <c r="T141" s="160" t="s">
        <v>8</v>
      </c>
      <c r="V141" s="32">
        <f>E142</f>
        <v>6016.8159999999998</v>
      </c>
      <c r="W141" s="39">
        <f>F142</f>
        <v>6016.8159999999998</v>
      </c>
      <c r="X141" s="32">
        <f>H142</f>
        <v>5983.49</v>
      </c>
      <c r="Y141" s="35">
        <f>V141-E141</f>
        <v>0</v>
      </c>
      <c r="Z141" s="35">
        <f>W141-F141</f>
        <v>0</v>
      </c>
      <c r="AA141" s="35">
        <f>X141-H141</f>
        <v>0</v>
      </c>
    </row>
    <row r="142" spans="1:27" ht="60.75" customHeight="1" thickBot="1">
      <c r="A142" s="210"/>
      <c r="B142" s="287"/>
      <c r="C142" s="201"/>
      <c r="D142" s="54" t="s">
        <v>10</v>
      </c>
      <c r="E142" s="19">
        <f>E144</f>
        <v>6016.8159999999998</v>
      </c>
      <c r="F142" s="19">
        <f>F144</f>
        <v>6016.8159999999998</v>
      </c>
      <c r="G142" s="21">
        <f t="shared" si="22"/>
        <v>0</v>
      </c>
      <c r="H142" s="19">
        <f>H144</f>
        <v>5983.49</v>
      </c>
      <c r="I142" s="21">
        <f t="shared" si="23"/>
        <v>99.446119010453373</v>
      </c>
      <c r="J142" s="165"/>
      <c r="K142" s="167"/>
      <c r="L142" s="167"/>
      <c r="M142" s="169"/>
      <c r="N142" s="169"/>
      <c r="O142" s="175"/>
      <c r="P142" s="175"/>
      <c r="Q142" s="169"/>
      <c r="R142" s="179"/>
      <c r="S142" s="158"/>
      <c r="T142" s="158"/>
    </row>
    <row r="143" spans="1:27" ht="39.75" customHeight="1" thickBot="1">
      <c r="A143" s="210"/>
      <c r="B143" s="284" t="s">
        <v>86</v>
      </c>
      <c r="C143" s="201"/>
      <c r="D143" s="53" t="s">
        <v>20</v>
      </c>
      <c r="E143" s="17">
        <f>E144</f>
        <v>6016.8159999999998</v>
      </c>
      <c r="F143" s="17">
        <f>F144</f>
        <v>6016.8159999999998</v>
      </c>
      <c r="G143" s="21">
        <f t="shared" si="22"/>
        <v>0</v>
      </c>
      <c r="H143" s="17">
        <f>H144</f>
        <v>5983.49</v>
      </c>
      <c r="I143" s="21">
        <f t="shared" si="23"/>
        <v>99.446119010453373</v>
      </c>
      <c r="J143" s="160">
        <v>3</v>
      </c>
      <c r="K143" s="176">
        <v>3</v>
      </c>
      <c r="L143" s="176">
        <v>100</v>
      </c>
      <c r="M143" s="160">
        <v>3</v>
      </c>
      <c r="N143" s="160">
        <v>3</v>
      </c>
      <c r="O143" s="170">
        <v>19</v>
      </c>
      <c r="P143" s="170">
        <v>19</v>
      </c>
      <c r="Q143" s="160">
        <v>8</v>
      </c>
      <c r="R143" s="176">
        <v>8</v>
      </c>
      <c r="S143" s="182"/>
      <c r="T143" s="158"/>
    </row>
    <row r="144" spans="1:27" ht="62.25" customHeight="1" thickBot="1">
      <c r="A144" s="162"/>
      <c r="B144" s="285"/>
      <c r="C144" s="238"/>
      <c r="D144" s="54" t="s">
        <v>10</v>
      </c>
      <c r="E144" s="17">
        <v>6016.8159999999998</v>
      </c>
      <c r="F144" s="56">
        <v>6016.8159999999998</v>
      </c>
      <c r="G144" s="21">
        <f t="shared" si="22"/>
        <v>0</v>
      </c>
      <c r="H144" s="56">
        <v>5983.49</v>
      </c>
      <c r="I144" s="21">
        <f t="shared" si="23"/>
        <v>99.446119010453373</v>
      </c>
      <c r="J144" s="163"/>
      <c r="K144" s="177"/>
      <c r="L144" s="177"/>
      <c r="M144" s="162"/>
      <c r="N144" s="162"/>
      <c r="O144" s="172"/>
      <c r="P144" s="172"/>
      <c r="Q144" s="162"/>
      <c r="R144" s="178"/>
      <c r="S144" s="183"/>
      <c r="T144" s="163"/>
    </row>
    <row r="145" spans="1:32" ht="22.5" customHeight="1" thickBot="1">
      <c r="A145" s="209">
        <v>18</v>
      </c>
      <c r="B145" s="211" t="s">
        <v>87</v>
      </c>
      <c r="C145" s="200" t="s">
        <v>97</v>
      </c>
      <c r="D145" s="49" t="s">
        <v>20</v>
      </c>
      <c r="E145" s="19">
        <f t="shared" ref="E145:F149" si="27">E151</f>
        <v>128508.88800000001</v>
      </c>
      <c r="F145" s="19">
        <f t="shared" si="27"/>
        <v>128508.88800000001</v>
      </c>
      <c r="G145" s="21">
        <f t="shared" si="22"/>
        <v>0</v>
      </c>
      <c r="H145" s="19">
        <f>H151</f>
        <v>124228.32799999999</v>
      </c>
      <c r="I145" s="21">
        <f t="shared" si="23"/>
        <v>96.669055295225945</v>
      </c>
      <c r="J145" s="164">
        <v>6</v>
      </c>
      <c r="K145" s="164">
        <v>6</v>
      </c>
      <c r="L145" s="164">
        <v>100</v>
      </c>
      <c r="M145" s="164">
        <f>M151</f>
        <v>3</v>
      </c>
      <c r="N145" s="164">
        <f t="shared" ref="N145:R145" si="28">N151</f>
        <v>2</v>
      </c>
      <c r="O145" s="173">
        <f t="shared" si="28"/>
        <v>6</v>
      </c>
      <c r="P145" s="173">
        <f t="shared" si="28"/>
        <v>5</v>
      </c>
      <c r="Q145" s="164">
        <f t="shared" si="28"/>
        <v>4</v>
      </c>
      <c r="R145" s="164">
        <f t="shared" si="28"/>
        <v>3</v>
      </c>
      <c r="S145" s="160" t="s">
        <v>119</v>
      </c>
      <c r="T145" s="160" t="s">
        <v>8</v>
      </c>
      <c r="V145" s="32">
        <f>E146+E147+E148+E149</f>
        <v>128508.88800000001</v>
      </c>
      <c r="W145" s="39">
        <f>F146+F147+F148+F149</f>
        <v>128508.88800000001</v>
      </c>
      <c r="X145" s="32">
        <f>H146+H147+H148+H149</f>
        <v>124228.32799999999</v>
      </c>
      <c r="Y145" s="35">
        <f>V145-E145</f>
        <v>0</v>
      </c>
      <c r="Z145" s="35">
        <f>W145-F145</f>
        <v>0</v>
      </c>
      <c r="AA145" s="35">
        <f>X145-H145</f>
        <v>0</v>
      </c>
    </row>
    <row r="146" spans="1:32" ht="22.5" customHeight="1" thickBot="1">
      <c r="A146" s="210"/>
      <c r="B146" s="212"/>
      <c r="C146" s="201"/>
      <c r="D146" s="49" t="s">
        <v>11</v>
      </c>
      <c r="E146" s="19">
        <f>E152</f>
        <v>82269.587</v>
      </c>
      <c r="F146" s="19">
        <f t="shared" si="27"/>
        <v>82269.587</v>
      </c>
      <c r="G146" s="21">
        <f t="shared" si="22"/>
        <v>0</v>
      </c>
      <c r="H146" s="19">
        <f>H152</f>
        <v>82269.576000000001</v>
      </c>
      <c r="I146" s="21">
        <f t="shared" si="23"/>
        <v>99.999986629323914</v>
      </c>
      <c r="J146" s="168"/>
      <c r="K146" s="168"/>
      <c r="L146" s="168"/>
      <c r="M146" s="168"/>
      <c r="N146" s="168"/>
      <c r="O146" s="174"/>
      <c r="P146" s="174"/>
      <c r="Q146" s="168"/>
      <c r="R146" s="168"/>
      <c r="S146" s="161"/>
      <c r="T146" s="161"/>
    </row>
    <row r="147" spans="1:32" ht="22.5" customHeight="1" thickBot="1">
      <c r="A147" s="210"/>
      <c r="B147" s="212"/>
      <c r="C147" s="201"/>
      <c r="D147" s="50" t="s">
        <v>9</v>
      </c>
      <c r="E147" s="19">
        <f>E153</f>
        <v>16201.982</v>
      </c>
      <c r="F147" s="19">
        <f t="shared" si="27"/>
        <v>16201.982</v>
      </c>
      <c r="G147" s="21">
        <f t="shared" si="22"/>
        <v>0</v>
      </c>
      <c r="H147" s="19">
        <f>H153</f>
        <v>16201.978999999999</v>
      </c>
      <c r="I147" s="21">
        <f t="shared" si="23"/>
        <v>99.999981483746865</v>
      </c>
      <c r="J147" s="168"/>
      <c r="K147" s="168"/>
      <c r="L147" s="168"/>
      <c r="M147" s="168"/>
      <c r="N147" s="168"/>
      <c r="O147" s="174"/>
      <c r="P147" s="174"/>
      <c r="Q147" s="168"/>
      <c r="R147" s="168"/>
      <c r="S147" s="161"/>
      <c r="T147" s="161"/>
    </row>
    <row r="148" spans="1:32" ht="21.75" customHeight="1" thickBot="1">
      <c r="A148" s="210"/>
      <c r="B148" s="212"/>
      <c r="C148" s="201"/>
      <c r="D148" s="18" t="s">
        <v>10</v>
      </c>
      <c r="E148" s="19">
        <f>E154</f>
        <v>29899.183000000001</v>
      </c>
      <c r="F148" s="19">
        <f t="shared" si="27"/>
        <v>29899.183000000001</v>
      </c>
      <c r="G148" s="21">
        <f t="shared" si="22"/>
        <v>0</v>
      </c>
      <c r="H148" s="19">
        <f>H154</f>
        <v>25618.636999999999</v>
      </c>
      <c r="I148" s="21">
        <f t="shared" si="23"/>
        <v>85.683401449464341</v>
      </c>
      <c r="J148" s="168"/>
      <c r="K148" s="168"/>
      <c r="L148" s="168"/>
      <c r="M148" s="168"/>
      <c r="N148" s="168"/>
      <c r="O148" s="174"/>
      <c r="P148" s="174"/>
      <c r="Q148" s="168"/>
      <c r="R148" s="168"/>
      <c r="S148" s="161"/>
      <c r="T148" s="161"/>
    </row>
    <row r="149" spans="1:32" ht="21.75" customHeight="1" thickBot="1">
      <c r="A149" s="210"/>
      <c r="B149" s="213"/>
      <c r="C149" s="201"/>
      <c r="D149" s="52" t="s">
        <v>24</v>
      </c>
      <c r="E149" s="19">
        <f>E155</f>
        <v>138.136</v>
      </c>
      <c r="F149" s="19">
        <f t="shared" si="27"/>
        <v>138.136</v>
      </c>
      <c r="G149" s="21">
        <f t="shared" si="22"/>
        <v>0</v>
      </c>
      <c r="H149" s="19">
        <f>H155</f>
        <v>138.136</v>
      </c>
      <c r="I149" s="21">
        <f t="shared" si="23"/>
        <v>100</v>
      </c>
      <c r="J149" s="169"/>
      <c r="K149" s="169"/>
      <c r="L149" s="169"/>
      <c r="M149" s="169"/>
      <c r="N149" s="169"/>
      <c r="O149" s="175"/>
      <c r="P149" s="175"/>
      <c r="Q149" s="169"/>
      <c r="R149" s="169"/>
      <c r="S149" s="161"/>
      <c r="T149" s="161"/>
    </row>
    <row r="150" spans="1:32" ht="45" customHeight="1" thickBot="1">
      <c r="A150" s="210"/>
      <c r="B150" s="24" t="s">
        <v>36</v>
      </c>
      <c r="C150" s="201"/>
      <c r="D150" s="49" t="s">
        <v>38</v>
      </c>
      <c r="E150" s="55">
        <v>0</v>
      </c>
      <c r="F150" s="55">
        <v>0</v>
      </c>
      <c r="G150" s="21">
        <f t="shared" si="22"/>
        <v>0</v>
      </c>
      <c r="H150" s="55">
        <v>0</v>
      </c>
      <c r="I150" s="77"/>
      <c r="J150" s="131">
        <v>0</v>
      </c>
      <c r="K150" s="131">
        <v>0</v>
      </c>
      <c r="L150" s="131">
        <v>0</v>
      </c>
      <c r="M150" s="131">
        <v>0</v>
      </c>
      <c r="N150" s="131">
        <v>0</v>
      </c>
      <c r="O150" s="132">
        <v>0</v>
      </c>
      <c r="P150" s="132">
        <v>0</v>
      </c>
      <c r="Q150" s="131">
        <v>0</v>
      </c>
      <c r="R150" s="131">
        <v>0</v>
      </c>
      <c r="S150" s="161"/>
      <c r="T150" s="161"/>
      <c r="AF150" s="12"/>
    </row>
    <row r="151" spans="1:32" ht="24.75" customHeight="1" thickBot="1">
      <c r="A151" s="161"/>
      <c r="B151" s="217" t="s">
        <v>93</v>
      </c>
      <c r="C151" s="220"/>
      <c r="D151" s="49" t="s">
        <v>20</v>
      </c>
      <c r="E151" s="121">
        <f>E152+E153+E154+E155</f>
        <v>128508.88800000001</v>
      </c>
      <c r="F151" s="121">
        <f>F152+F153+F154+F155</f>
        <v>128508.88800000001</v>
      </c>
      <c r="G151" s="21">
        <f t="shared" si="22"/>
        <v>0</v>
      </c>
      <c r="H151" s="121">
        <f>H152+H153+H154+H155</f>
        <v>124228.32799999999</v>
      </c>
      <c r="I151" s="21">
        <f t="shared" si="23"/>
        <v>96.669055295225945</v>
      </c>
      <c r="J151" s="160">
        <v>5</v>
      </c>
      <c r="K151" s="160">
        <v>5</v>
      </c>
      <c r="L151" s="160">
        <v>100</v>
      </c>
      <c r="M151" s="160">
        <v>3</v>
      </c>
      <c r="N151" s="160">
        <v>2</v>
      </c>
      <c r="O151" s="170">
        <v>6</v>
      </c>
      <c r="P151" s="170">
        <v>5</v>
      </c>
      <c r="Q151" s="160">
        <v>4</v>
      </c>
      <c r="R151" s="160">
        <v>3</v>
      </c>
      <c r="S151" s="161"/>
      <c r="T151" s="161"/>
      <c r="AF151" s="12"/>
    </row>
    <row r="152" spans="1:32" ht="22.5" customHeight="1" thickBot="1">
      <c r="A152" s="161"/>
      <c r="B152" s="218"/>
      <c r="C152" s="220"/>
      <c r="D152" s="49" t="s">
        <v>11</v>
      </c>
      <c r="E152" s="122">
        <v>82269.587</v>
      </c>
      <c r="F152" s="17">
        <v>82269.587</v>
      </c>
      <c r="G152" s="21">
        <f>F152-E152</f>
        <v>0</v>
      </c>
      <c r="H152" s="17">
        <v>82269.576000000001</v>
      </c>
      <c r="I152" s="21">
        <f t="shared" si="23"/>
        <v>99.999986629323914</v>
      </c>
      <c r="J152" s="161"/>
      <c r="K152" s="161"/>
      <c r="L152" s="161"/>
      <c r="M152" s="161"/>
      <c r="N152" s="161"/>
      <c r="O152" s="171"/>
      <c r="P152" s="171"/>
      <c r="Q152" s="161"/>
      <c r="R152" s="161"/>
      <c r="S152" s="161"/>
      <c r="T152" s="161"/>
    </row>
    <row r="153" spans="1:32" ht="24" customHeight="1" thickBot="1">
      <c r="A153" s="161"/>
      <c r="B153" s="218"/>
      <c r="C153" s="220"/>
      <c r="D153" s="50" t="s">
        <v>9</v>
      </c>
      <c r="E153" s="17">
        <v>16201.982</v>
      </c>
      <c r="F153" s="17">
        <v>16201.982</v>
      </c>
      <c r="G153" s="21">
        <f>F153-E153</f>
        <v>0</v>
      </c>
      <c r="H153" s="17">
        <v>16201.978999999999</v>
      </c>
      <c r="I153" s="21">
        <f t="shared" si="23"/>
        <v>99.999981483746865</v>
      </c>
      <c r="J153" s="161"/>
      <c r="K153" s="161"/>
      <c r="L153" s="161"/>
      <c r="M153" s="161"/>
      <c r="N153" s="161"/>
      <c r="O153" s="171"/>
      <c r="P153" s="171"/>
      <c r="Q153" s="161"/>
      <c r="R153" s="161"/>
      <c r="S153" s="161"/>
      <c r="T153" s="161"/>
    </row>
    <row r="154" spans="1:32" ht="21.75" customHeight="1" thickBot="1">
      <c r="A154" s="161"/>
      <c r="B154" s="218"/>
      <c r="C154" s="220"/>
      <c r="D154" s="18" t="s">
        <v>10</v>
      </c>
      <c r="E154" s="17">
        <v>29899.183000000001</v>
      </c>
      <c r="F154" s="56">
        <v>29899.183000000001</v>
      </c>
      <c r="G154" s="21">
        <f>F154-E154</f>
        <v>0</v>
      </c>
      <c r="H154" s="17">
        <v>25618.636999999999</v>
      </c>
      <c r="I154" s="21">
        <f t="shared" si="23"/>
        <v>85.683401449464341</v>
      </c>
      <c r="J154" s="161"/>
      <c r="K154" s="161"/>
      <c r="L154" s="161"/>
      <c r="M154" s="161"/>
      <c r="N154" s="161"/>
      <c r="O154" s="171"/>
      <c r="P154" s="171"/>
      <c r="Q154" s="161"/>
      <c r="R154" s="161"/>
      <c r="S154" s="161"/>
      <c r="T154" s="161"/>
    </row>
    <row r="155" spans="1:32" ht="23.25" customHeight="1" thickBot="1">
      <c r="A155" s="161"/>
      <c r="B155" s="219"/>
      <c r="C155" s="220"/>
      <c r="D155" s="52" t="s">
        <v>24</v>
      </c>
      <c r="E155" s="119">
        <v>138.136</v>
      </c>
      <c r="F155" s="17">
        <v>138.136</v>
      </c>
      <c r="G155" s="21">
        <f>F155-E155</f>
        <v>0</v>
      </c>
      <c r="H155" s="17">
        <v>138.136</v>
      </c>
      <c r="I155" s="21">
        <f t="shared" si="23"/>
        <v>100</v>
      </c>
      <c r="J155" s="162"/>
      <c r="K155" s="162"/>
      <c r="L155" s="162"/>
      <c r="M155" s="162"/>
      <c r="N155" s="162"/>
      <c r="O155" s="172"/>
      <c r="P155" s="172"/>
      <c r="Q155" s="162"/>
      <c r="R155" s="162"/>
      <c r="S155" s="162"/>
      <c r="T155" s="162"/>
    </row>
    <row r="156" spans="1:32" ht="27.75" customHeight="1" thickBot="1">
      <c r="A156" s="68"/>
      <c r="B156" s="25" t="s">
        <v>29</v>
      </c>
      <c r="C156" s="134" t="s">
        <v>14</v>
      </c>
      <c r="D156" s="70"/>
      <c r="E156" s="124">
        <f>E9+E17+E31+E46+E52+E56+E71+E81+E85+E93+E101+E111+E117+E125+E129+E137+E141+E145</f>
        <v>2157922.5249999999</v>
      </c>
      <c r="F156" s="124">
        <f>F9+F17+F31+F46+F52+F56+F71+F81+F85+F93+F101+F111+F117+F125+F129+F137+F141+F145</f>
        <v>2157922.5249999999</v>
      </c>
      <c r="G156" s="21">
        <f t="shared" si="22"/>
        <v>0</v>
      </c>
      <c r="H156" s="124">
        <f>H9+H17+H31+H46+H52+H56+H71+H81+H85+H93+H101+H111+H117+H125+H129+H137+H141+H145</f>
        <v>1884592.142</v>
      </c>
      <c r="I156" s="21">
        <f>H156/F156*100</f>
        <v>87.333633166464125</v>
      </c>
      <c r="J156" s="154">
        <f>J9+J17+J31+J46+J52+J56+J71+J81+J85+J93+J101+J111+J117+J125+J129+J137+J141+J145</f>
        <v>150</v>
      </c>
      <c r="K156" s="150">
        <f>K9+K17+K31+K46+K52+K56+K71+K81+K85+K93+K101+K111+K117+K125+K129+K137+K141+K145</f>
        <v>135</v>
      </c>
      <c r="L156" s="151">
        <f>K156/J156*100</f>
        <v>90</v>
      </c>
      <c r="M156" s="152">
        <f t="shared" ref="M156:R156" si="29">M9+M17+M31+M46+M52+M56+M71+M81+M85+M93+M101+M111+M117+M125+M129+M137+M141+M145</f>
        <v>92</v>
      </c>
      <c r="N156" s="152">
        <f t="shared" si="29"/>
        <v>75</v>
      </c>
      <c r="O156" s="153">
        <f t="shared" si="29"/>
        <v>248</v>
      </c>
      <c r="P156" s="153">
        <f t="shared" si="29"/>
        <v>208</v>
      </c>
      <c r="Q156" s="154">
        <f t="shared" si="29"/>
        <v>176</v>
      </c>
      <c r="R156" s="154">
        <f t="shared" si="29"/>
        <v>168</v>
      </c>
      <c r="S156" s="73"/>
      <c r="T156" s="73"/>
      <c r="X156" s="40"/>
      <c r="Y156" s="12"/>
    </row>
    <row r="157" spans="1:32" ht="159" customHeight="1" thickBot="1">
      <c r="A157" s="148"/>
      <c r="B157" s="25"/>
      <c r="C157" s="134"/>
      <c r="D157" s="144"/>
      <c r="E157" s="124"/>
      <c r="F157" s="124"/>
      <c r="G157" s="21"/>
      <c r="H157" s="124"/>
      <c r="I157" s="21"/>
      <c r="J157" s="2"/>
      <c r="K157" s="150" t="s">
        <v>134</v>
      </c>
      <c r="L157" s="79"/>
      <c r="M157" s="80"/>
      <c r="N157" s="80">
        <f>N156/M156*100</f>
        <v>81.521739130434781</v>
      </c>
      <c r="O157" s="81"/>
      <c r="P157" s="157">
        <f>P156/O156*100</f>
        <v>83.870967741935488</v>
      </c>
      <c r="Q157" s="2"/>
      <c r="R157" s="80">
        <f>R156/Q156*100</f>
        <v>95.454545454545453</v>
      </c>
      <c r="S157" s="147"/>
      <c r="T157" s="147"/>
      <c r="X157" s="40"/>
      <c r="Y157" s="12"/>
    </row>
    <row r="158" spans="1:32" ht="156" customHeight="1" thickBot="1">
      <c r="A158" s="68"/>
      <c r="B158" s="26" t="s">
        <v>40</v>
      </c>
      <c r="C158" s="134"/>
      <c r="D158" s="30"/>
      <c r="E158" s="123">
        <f>E156-E67</f>
        <v>1326751.5249999999</v>
      </c>
      <c r="F158" s="123">
        <f>F156-F67</f>
        <v>1326751.5249999999</v>
      </c>
      <c r="G158" s="21">
        <f t="shared" si="22"/>
        <v>0</v>
      </c>
      <c r="H158" s="123">
        <f>H156-H67</f>
        <v>1279242.142</v>
      </c>
      <c r="I158" s="21">
        <f>H158/F158*100</f>
        <v>96.41911977451845</v>
      </c>
      <c r="J158" s="2"/>
      <c r="K158" s="78"/>
      <c r="L158" s="82"/>
      <c r="M158" s="11"/>
      <c r="N158" s="82"/>
      <c r="O158" s="81"/>
      <c r="P158" s="83"/>
      <c r="Q158" s="2"/>
      <c r="R158" s="84"/>
      <c r="S158" s="73"/>
      <c r="T158" s="73"/>
    </row>
    <row r="159" spans="1:32" ht="24.75" thickBot="1">
      <c r="A159" s="87"/>
      <c r="B159" s="27"/>
      <c r="C159" s="133" t="s">
        <v>14</v>
      </c>
      <c r="D159" s="27" t="s">
        <v>12</v>
      </c>
      <c r="E159" s="135">
        <f>E18+E32+E57+E146</f>
        <v>163408.723</v>
      </c>
      <c r="F159" s="135">
        <f>F18+F32+F57+F146</f>
        <v>163408.723</v>
      </c>
      <c r="G159" s="21">
        <f t="shared" si="22"/>
        <v>0</v>
      </c>
      <c r="H159" s="135">
        <f>H18+H32+H57+H146</f>
        <v>157768.755</v>
      </c>
      <c r="I159" s="21">
        <f t="shared" si="23"/>
        <v>96.548551450340881</v>
      </c>
      <c r="J159" s="142" t="s">
        <v>14</v>
      </c>
      <c r="K159" s="142" t="s">
        <v>14</v>
      </c>
      <c r="L159" s="142" t="s">
        <v>14</v>
      </c>
      <c r="M159" s="142"/>
      <c r="N159" s="142"/>
      <c r="O159" s="145" t="s">
        <v>14</v>
      </c>
      <c r="P159" s="145" t="s">
        <v>14</v>
      </c>
      <c r="Q159" s="142" t="s">
        <v>14</v>
      </c>
      <c r="R159" s="142" t="s">
        <v>14</v>
      </c>
      <c r="S159" s="142" t="s">
        <v>14</v>
      </c>
      <c r="T159" s="142" t="s">
        <v>14</v>
      </c>
    </row>
    <row r="160" spans="1:32" ht="24.75" thickBot="1">
      <c r="A160" s="87"/>
      <c r="B160" s="27"/>
      <c r="C160" s="133" t="s">
        <v>14</v>
      </c>
      <c r="D160" s="27" t="s">
        <v>13</v>
      </c>
      <c r="E160" s="135">
        <f>E10+E19+E33+E58+E72+E86+E94+E102+E130+E147</f>
        <v>554971.13900000008</v>
      </c>
      <c r="F160" s="135">
        <f>F10+F19+F33+F58+F72+F86+F94+F102+F130+F147</f>
        <v>554971.13900000008</v>
      </c>
      <c r="G160" s="21">
        <f t="shared" si="22"/>
        <v>0</v>
      </c>
      <c r="H160" s="135">
        <f>H10+H19+H33+H58+H72+H86+H94+H102+H130+H147</f>
        <v>551598.8060000001</v>
      </c>
      <c r="I160" s="21">
        <f t="shared" si="23"/>
        <v>99.392340833060871</v>
      </c>
      <c r="J160" s="142" t="s">
        <v>14</v>
      </c>
      <c r="K160" s="142" t="s">
        <v>14</v>
      </c>
      <c r="L160" s="142" t="s">
        <v>14</v>
      </c>
      <c r="M160" s="142"/>
      <c r="N160" s="142"/>
      <c r="O160" s="145" t="s">
        <v>14</v>
      </c>
      <c r="P160" s="145" t="s">
        <v>14</v>
      </c>
      <c r="Q160" s="142" t="s">
        <v>14</v>
      </c>
      <c r="R160" s="142" t="s">
        <v>14</v>
      </c>
      <c r="S160" s="142" t="s">
        <v>14</v>
      </c>
      <c r="T160" s="142" t="s">
        <v>14</v>
      </c>
    </row>
    <row r="161" spans="1:27" ht="24.75" thickBot="1">
      <c r="A161" s="87"/>
      <c r="B161" s="27"/>
      <c r="C161" s="133" t="s">
        <v>14</v>
      </c>
      <c r="D161" s="28" t="s">
        <v>15</v>
      </c>
      <c r="E161" s="135">
        <f>E11+E20+E34+E47+E53+E59+E73+E82+E87+E95+E103+E112+E118+E126+E131+E138+E142+E148</f>
        <v>608233.52699999989</v>
      </c>
      <c r="F161" s="135">
        <f>F11+F20+F34+F47+F53+F59+F73+F82+F87+F95+F103+F112+F118+F126+F131+F138+F142+F148</f>
        <v>608233.52699999989</v>
      </c>
      <c r="G161" s="21">
        <f t="shared" si="22"/>
        <v>0</v>
      </c>
      <c r="H161" s="135">
        <f>H11+H20+H34+H47+H53+H59+H73+H82+H87+H95+H103+H112+H118+H126+H131+H138+H142+H148</f>
        <v>569736.44499999995</v>
      </c>
      <c r="I161" s="21">
        <f t="shared" si="23"/>
        <v>93.670674125795117</v>
      </c>
      <c r="J161" s="142" t="s">
        <v>14</v>
      </c>
      <c r="K161" s="142" t="s">
        <v>14</v>
      </c>
      <c r="L161" s="142" t="s">
        <v>14</v>
      </c>
      <c r="M161" s="142"/>
      <c r="N161" s="142"/>
      <c r="O161" s="145" t="s">
        <v>14</v>
      </c>
      <c r="P161" s="145" t="s">
        <v>14</v>
      </c>
      <c r="Q161" s="142" t="s">
        <v>14</v>
      </c>
      <c r="R161" s="142" t="s">
        <v>14</v>
      </c>
      <c r="S161" s="142" t="s">
        <v>14</v>
      </c>
      <c r="T161" s="142" t="s">
        <v>14</v>
      </c>
    </row>
    <row r="162" spans="1:27" ht="36.75" thickBot="1">
      <c r="A162" s="88"/>
      <c r="B162" s="89"/>
      <c r="C162" s="136" t="s">
        <v>14</v>
      </c>
      <c r="D162" s="25" t="s">
        <v>30</v>
      </c>
      <c r="E162" s="137">
        <f>E67+E155</f>
        <v>831309.13600000006</v>
      </c>
      <c r="F162" s="137">
        <f>F67+F155</f>
        <v>831309.13600000006</v>
      </c>
      <c r="G162" s="21">
        <f t="shared" si="22"/>
        <v>0</v>
      </c>
      <c r="H162" s="137">
        <f>H67+H155</f>
        <v>605488.13600000006</v>
      </c>
      <c r="I162" s="21">
        <f t="shared" si="23"/>
        <v>72.835496421153252</v>
      </c>
      <c r="J162" s="155" t="s">
        <v>14</v>
      </c>
      <c r="K162" s="155" t="s">
        <v>14</v>
      </c>
      <c r="L162" s="155" t="s">
        <v>14</v>
      </c>
      <c r="M162" s="155"/>
      <c r="N162" s="155"/>
      <c r="O162" s="156" t="s">
        <v>14</v>
      </c>
      <c r="P162" s="156" t="s">
        <v>14</v>
      </c>
      <c r="Q162" s="155" t="s">
        <v>14</v>
      </c>
      <c r="R162" s="155" t="s">
        <v>14</v>
      </c>
      <c r="S162" s="155" t="s">
        <v>14</v>
      </c>
      <c r="T162" s="155" t="s">
        <v>14</v>
      </c>
    </row>
    <row r="163" spans="1:27" ht="36.75" customHeight="1">
      <c r="F163" s="12"/>
      <c r="H163" s="12"/>
      <c r="O163" s="4"/>
      <c r="P163" s="4"/>
    </row>
    <row r="164" spans="1:27">
      <c r="D164" s="29"/>
      <c r="E164" s="41"/>
      <c r="F164" s="41"/>
      <c r="G164" s="41"/>
      <c r="H164" s="41"/>
      <c r="I164" s="4"/>
      <c r="O164" s="4"/>
      <c r="P164" s="4"/>
    </row>
    <row r="165" spans="1:27">
      <c r="D165" s="29"/>
      <c r="E165" s="41"/>
      <c r="F165" s="41"/>
      <c r="G165" s="41"/>
      <c r="H165" s="41"/>
      <c r="I165" s="4"/>
      <c r="K165" s="141"/>
      <c r="O165" s="4"/>
      <c r="P165" s="4"/>
      <c r="X165" s="13"/>
      <c r="Y165" s="13"/>
    </row>
    <row r="166" spans="1:27">
      <c r="K166" s="141"/>
      <c r="O166" s="4"/>
      <c r="P166" s="4"/>
    </row>
    <row r="167" spans="1:27">
      <c r="F167" s="12"/>
      <c r="K167" s="141"/>
      <c r="O167" s="4"/>
      <c r="P167" s="4"/>
    </row>
    <row r="168" spans="1:27" ht="46.5" hidden="1" customHeight="1">
      <c r="D168" s="90" t="s">
        <v>28</v>
      </c>
      <c r="E168" s="42">
        <f>E159+E160+E161+E162-E156</f>
        <v>0</v>
      </c>
      <c r="F168" s="43">
        <f>F159+F160+F161+F162-F156</f>
        <v>0</v>
      </c>
      <c r="G168" s="44">
        <f>G159+G160+G161+G162-G156</f>
        <v>0</v>
      </c>
      <c r="H168" s="43">
        <f>H159+H160+H161+H162-H156</f>
        <v>0</v>
      </c>
      <c r="K168" s="141"/>
      <c r="O168" s="4"/>
      <c r="P168" s="4"/>
      <c r="X168" s="43" t="s">
        <v>28</v>
      </c>
      <c r="Y168" s="5">
        <f>SUM(Y8:Y167)</f>
        <v>0</v>
      </c>
      <c r="Z168" s="5">
        <f t="shared" ref="Z168:AA168" si="30">SUM(Z8:Z167)</f>
        <v>0</v>
      </c>
      <c r="AA168" s="5">
        <f t="shared" si="30"/>
        <v>0</v>
      </c>
    </row>
    <row r="169" spans="1:27">
      <c r="O169" s="4"/>
      <c r="P169" s="4"/>
    </row>
    <row r="170" spans="1:27">
      <c r="O170" s="4"/>
      <c r="P170" s="4"/>
    </row>
    <row r="171" spans="1:27">
      <c r="O171" s="4"/>
      <c r="P171" s="4"/>
    </row>
    <row r="172" spans="1:27">
      <c r="E172" s="12"/>
      <c r="O172" s="4"/>
      <c r="P172" s="4"/>
    </row>
    <row r="173" spans="1:27">
      <c r="O173" s="4"/>
      <c r="P173" s="4"/>
    </row>
    <row r="174" spans="1:27">
      <c r="O174" s="4"/>
      <c r="P174" s="4"/>
    </row>
    <row r="175" spans="1:27">
      <c r="O175" s="4"/>
      <c r="P175" s="4"/>
    </row>
    <row r="176" spans="1:27">
      <c r="O176" s="4"/>
      <c r="P176" s="4"/>
    </row>
    <row r="177" spans="15:16">
      <c r="O177" s="4"/>
      <c r="P177" s="4"/>
    </row>
    <row r="178" spans="15:16">
      <c r="O178" s="4"/>
      <c r="P178" s="4"/>
    </row>
    <row r="179" spans="15:16">
      <c r="O179" s="4"/>
      <c r="P179" s="4"/>
    </row>
    <row r="180" spans="15:16">
      <c r="O180" s="4"/>
      <c r="P180" s="4"/>
    </row>
    <row r="181" spans="15:16">
      <c r="O181" s="4"/>
      <c r="P181" s="4"/>
    </row>
    <row r="182" spans="15:16">
      <c r="O182" s="4"/>
      <c r="P182" s="4"/>
    </row>
    <row r="183" spans="15:16">
      <c r="O183" s="4"/>
      <c r="P183" s="4"/>
    </row>
    <row r="184" spans="15:16">
      <c r="O184" s="4"/>
      <c r="P184" s="4"/>
    </row>
    <row r="185" spans="15:16">
      <c r="O185" s="4"/>
      <c r="P185" s="4"/>
    </row>
    <row r="186" spans="15:16">
      <c r="O186" s="4"/>
      <c r="P186" s="4"/>
    </row>
    <row r="187" spans="15:16">
      <c r="O187" s="4"/>
      <c r="P187" s="4"/>
    </row>
    <row r="188" spans="15:16">
      <c r="O188" s="4"/>
      <c r="P188" s="4"/>
    </row>
    <row r="189" spans="15:16">
      <c r="O189" s="4"/>
      <c r="P189" s="4"/>
    </row>
    <row r="190" spans="15:16">
      <c r="O190" s="4"/>
      <c r="P190" s="4"/>
    </row>
    <row r="191" spans="15:16">
      <c r="O191" s="4"/>
      <c r="P191" s="4"/>
    </row>
    <row r="192" spans="15:16">
      <c r="O192" s="4"/>
      <c r="P192" s="4"/>
    </row>
    <row r="193" spans="4:16">
      <c r="O193" s="4"/>
      <c r="P193" s="4"/>
    </row>
    <row r="194" spans="4:16">
      <c r="D194" s="139"/>
      <c r="O194" s="4"/>
      <c r="P194" s="4"/>
    </row>
    <row r="195" spans="4:16">
      <c r="D195" s="140"/>
      <c r="O195" s="4"/>
      <c r="P195" s="4"/>
    </row>
    <row r="196" spans="4:16">
      <c r="D196" s="140"/>
      <c r="O196" s="4"/>
      <c r="P196" s="4"/>
    </row>
    <row r="197" spans="4:16">
      <c r="D197" s="139"/>
      <c r="O197" s="4"/>
      <c r="P197" s="4"/>
    </row>
    <row r="198" spans="4:16">
      <c r="D198" s="140"/>
      <c r="O198" s="4"/>
      <c r="P198" s="4"/>
    </row>
    <row r="199" spans="4:16">
      <c r="D199" s="138"/>
      <c r="O199" s="4"/>
      <c r="P199" s="4"/>
    </row>
    <row r="200" spans="4:16">
      <c r="O200" s="4"/>
      <c r="P200" s="4"/>
    </row>
    <row r="201" spans="4:16">
      <c r="O201" s="4"/>
      <c r="P201" s="4"/>
    </row>
    <row r="202" spans="4:16">
      <c r="O202" s="4"/>
      <c r="P202" s="4"/>
    </row>
    <row r="203" spans="4:16">
      <c r="O203" s="4"/>
      <c r="P203" s="4"/>
    </row>
    <row r="204" spans="4:16">
      <c r="O204" s="4"/>
      <c r="P204" s="4"/>
    </row>
    <row r="205" spans="4:16">
      <c r="O205" s="4"/>
      <c r="P205" s="4"/>
    </row>
    <row r="206" spans="4:16">
      <c r="O206" s="4"/>
      <c r="P206" s="4"/>
    </row>
    <row r="207" spans="4:16">
      <c r="O207" s="4"/>
      <c r="P207" s="4"/>
    </row>
    <row r="208" spans="4:16">
      <c r="O208" s="4"/>
      <c r="P208" s="4"/>
    </row>
    <row r="209" spans="15:16">
      <c r="O209" s="4"/>
      <c r="P209" s="4"/>
    </row>
    <row r="210" spans="15:16">
      <c r="O210" s="4"/>
      <c r="P210" s="4"/>
    </row>
    <row r="211" spans="15:16">
      <c r="O211" s="4"/>
      <c r="P211" s="4"/>
    </row>
    <row r="212" spans="15:16">
      <c r="O212" s="4"/>
      <c r="P212" s="4"/>
    </row>
    <row r="213" spans="15:16">
      <c r="O213" s="4"/>
      <c r="P213" s="4"/>
    </row>
    <row r="214" spans="15:16">
      <c r="O214" s="4"/>
      <c r="P214" s="4"/>
    </row>
    <row r="215" spans="15:16">
      <c r="O215" s="4"/>
      <c r="P215" s="4"/>
    </row>
    <row r="216" spans="15:16">
      <c r="O216" s="4"/>
      <c r="P216" s="4"/>
    </row>
    <row r="217" spans="15:16">
      <c r="O217" s="4"/>
      <c r="P217" s="4"/>
    </row>
    <row r="218" spans="15:16">
      <c r="O218" s="4"/>
      <c r="P218" s="4"/>
    </row>
    <row r="219" spans="15:16">
      <c r="O219" s="4"/>
      <c r="P219" s="4"/>
    </row>
    <row r="220" spans="15:16">
      <c r="O220" s="4"/>
      <c r="P220" s="4"/>
    </row>
    <row r="221" spans="15:16">
      <c r="O221" s="4"/>
      <c r="P221" s="4"/>
    </row>
    <row r="222" spans="15:16">
      <c r="O222" s="4"/>
      <c r="P222" s="4"/>
    </row>
    <row r="223" spans="15:16">
      <c r="O223" s="4"/>
      <c r="P223" s="4"/>
    </row>
    <row r="224" spans="15:16">
      <c r="O224" s="4"/>
      <c r="P224" s="4"/>
    </row>
    <row r="225" spans="15:16">
      <c r="O225" s="4"/>
      <c r="P225" s="4"/>
    </row>
    <row r="226" spans="15:16">
      <c r="O226" s="4"/>
      <c r="P226" s="4"/>
    </row>
    <row r="227" spans="15:16">
      <c r="O227" s="4"/>
      <c r="P227" s="4"/>
    </row>
    <row r="228" spans="15:16">
      <c r="O228" s="4"/>
      <c r="P228" s="4"/>
    </row>
    <row r="229" spans="15:16">
      <c r="O229" s="4"/>
      <c r="P229" s="4"/>
    </row>
    <row r="230" spans="15:16">
      <c r="O230" s="4"/>
      <c r="P230" s="4"/>
    </row>
    <row r="231" spans="15:16">
      <c r="O231" s="4"/>
      <c r="P231" s="4"/>
    </row>
    <row r="232" spans="15:16">
      <c r="O232" s="4"/>
      <c r="P232" s="4"/>
    </row>
    <row r="233" spans="15:16">
      <c r="O233" s="4"/>
      <c r="P233" s="4"/>
    </row>
    <row r="234" spans="15:16">
      <c r="O234" s="4"/>
      <c r="P234" s="4"/>
    </row>
    <row r="235" spans="15:16">
      <c r="O235" s="4"/>
      <c r="P235" s="4"/>
    </row>
    <row r="236" spans="15:16">
      <c r="O236" s="4"/>
      <c r="P236" s="4"/>
    </row>
    <row r="237" spans="15:16">
      <c r="O237" s="4"/>
      <c r="P237" s="4"/>
    </row>
    <row r="238" spans="15:16">
      <c r="O238" s="4"/>
      <c r="P238" s="4"/>
    </row>
    <row r="239" spans="15:16">
      <c r="O239" s="4"/>
      <c r="P239" s="4"/>
    </row>
    <row r="240" spans="15:16">
      <c r="O240" s="4"/>
      <c r="P240" s="4"/>
    </row>
    <row r="241" spans="15:16">
      <c r="O241" s="4"/>
      <c r="P241" s="4"/>
    </row>
    <row r="242" spans="15:16">
      <c r="O242" s="4"/>
      <c r="P242" s="4"/>
    </row>
    <row r="243" spans="15:16">
      <c r="O243" s="4"/>
      <c r="P243" s="4"/>
    </row>
    <row r="244" spans="15:16">
      <c r="O244" s="4"/>
      <c r="P244" s="4"/>
    </row>
    <row r="245" spans="15:16">
      <c r="O245" s="4"/>
      <c r="P245" s="4"/>
    </row>
    <row r="246" spans="15:16">
      <c r="O246" s="4"/>
      <c r="P246" s="4"/>
    </row>
    <row r="247" spans="15:16">
      <c r="O247" s="4"/>
      <c r="P247" s="4"/>
    </row>
    <row r="248" spans="15:16">
      <c r="O248" s="4"/>
      <c r="P248" s="4"/>
    </row>
    <row r="249" spans="15:16">
      <c r="O249" s="4"/>
      <c r="P249" s="4"/>
    </row>
    <row r="250" spans="15:16">
      <c r="O250" s="4"/>
      <c r="P250" s="4"/>
    </row>
    <row r="251" spans="15:16">
      <c r="O251" s="4"/>
      <c r="P251" s="4"/>
    </row>
    <row r="252" spans="15:16">
      <c r="O252" s="4"/>
      <c r="P252" s="4"/>
    </row>
    <row r="253" spans="15:16">
      <c r="O253" s="4"/>
      <c r="P253" s="4"/>
    </row>
    <row r="254" spans="15:16">
      <c r="O254" s="4"/>
      <c r="P254" s="4"/>
    </row>
    <row r="255" spans="15:16">
      <c r="O255" s="4"/>
      <c r="P255" s="4"/>
    </row>
    <row r="256" spans="15:16">
      <c r="O256" s="4"/>
      <c r="P256" s="4"/>
    </row>
    <row r="257" spans="15:16">
      <c r="O257" s="4"/>
      <c r="P257" s="4"/>
    </row>
    <row r="258" spans="15:16">
      <c r="O258" s="4"/>
      <c r="P258" s="4"/>
    </row>
  </sheetData>
  <mergeCells count="635">
    <mergeCell ref="A141:A144"/>
    <mergeCell ref="C141:C144"/>
    <mergeCell ref="B143:B144"/>
    <mergeCell ref="B141:B142"/>
    <mergeCell ref="A125:A128"/>
    <mergeCell ref="B125:B126"/>
    <mergeCell ref="A117:A124"/>
    <mergeCell ref="K117:K118"/>
    <mergeCell ref="B117:B118"/>
    <mergeCell ref="C117:C124"/>
    <mergeCell ref="J117:J118"/>
    <mergeCell ref="B129:B131"/>
    <mergeCell ref="J134:J135"/>
    <mergeCell ref="K134:K135"/>
    <mergeCell ref="J132:J133"/>
    <mergeCell ref="K132:K133"/>
    <mergeCell ref="A137:A140"/>
    <mergeCell ref="B137:B138"/>
    <mergeCell ref="C137:C140"/>
    <mergeCell ref="J137:J138"/>
    <mergeCell ref="K137:K138"/>
    <mergeCell ref="K143:K144"/>
    <mergeCell ref="B134:B136"/>
    <mergeCell ref="T117:T124"/>
    <mergeCell ref="Q121:Q122"/>
    <mergeCell ref="R121:R122"/>
    <mergeCell ref="R123:R124"/>
    <mergeCell ref="Q123:Q124"/>
    <mergeCell ref="Q119:Q120"/>
    <mergeCell ref="Q117:Q118"/>
    <mergeCell ref="B123:B124"/>
    <mergeCell ref="J123:J124"/>
    <mergeCell ref="K123:K124"/>
    <mergeCell ref="L123:L124"/>
    <mergeCell ref="M123:M124"/>
    <mergeCell ref="N123:N124"/>
    <mergeCell ref="M121:M122"/>
    <mergeCell ref="N121:N122"/>
    <mergeCell ref="M119:M120"/>
    <mergeCell ref="N119:N120"/>
    <mergeCell ref="M117:M118"/>
    <mergeCell ref="N117:N118"/>
    <mergeCell ref="R117:R118"/>
    <mergeCell ref="O123:O124"/>
    <mergeCell ref="P123:P124"/>
    <mergeCell ref="S117:S124"/>
    <mergeCell ref="T137:T140"/>
    <mergeCell ref="O139:O140"/>
    <mergeCell ref="P139:P140"/>
    <mergeCell ref="Q139:Q140"/>
    <mergeCell ref="R139:R140"/>
    <mergeCell ref="O137:O138"/>
    <mergeCell ref="P137:P138"/>
    <mergeCell ref="Q137:Q138"/>
    <mergeCell ref="R134:R135"/>
    <mergeCell ref="R137:R138"/>
    <mergeCell ref="Q134:Q135"/>
    <mergeCell ref="S129:S135"/>
    <mergeCell ref="T129:T135"/>
    <mergeCell ref="Q129:Q131"/>
    <mergeCell ref="O129:O131"/>
    <mergeCell ref="P129:P131"/>
    <mergeCell ref="O132:O133"/>
    <mergeCell ref="P132:P133"/>
    <mergeCell ref="R132:R133"/>
    <mergeCell ref="O134:O135"/>
    <mergeCell ref="P134:P135"/>
    <mergeCell ref="L137:L138"/>
    <mergeCell ref="B139:B140"/>
    <mergeCell ref="J139:J140"/>
    <mergeCell ref="K139:K140"/>
    <mergeCell ref="L139:L140"/>
    <mergeCell ref="A129:A135"/>
    <mergeCell ref="J129:J131"/>
    <mergeCell ref="K129:K131"/>
    <mergeCell ref="L129:L131"/>
    <mergeCell ref="B132:B133"/>
    <mergeCell ref="L134:L135"/>
    <mergeCell ref="L132:L133"/>
    <mergeCell ref="C129:C136"/>
    <mergeCell ref="A111:A116"/>
    <mergeCell ref="R115:R116"/>
    <mergeCell ref="O115:O116"/>
    <mergeCell ref="P115:P116"/>
    <mergeCell ref="Q115:Q116"/>
    <mergeCell ref="O119:O120"/>
    <mergeCell ref="P119:P120"/>
    <mergeCell ref="O121:O122"/>
    <mergeCell ref="P121:P122"/>
    <mergeCell ref="L117:L118"/>
    <mergeCell ref="N115:N116"/>
    <mergeCell ref="B119:B120"/>
    <mergeCell ref="J119:J120"/>
    <mergeCell ref="K119:K120"/>
    <mergeCell ref="L119:L120"/>
    <mergeCell ref="B121:B122"/>
    <mergeCell ref="J121:J122"/>
    <mergeCell ref="K121:K122"/>
    <mergeCell ref="L121:L122"/>
    <mergeCell ref="M115:M116"/>
    <mergeCell ref="M111:M112"/>
    <mergeCell ref="N111:N112"/>
    <mergeCell ref="K111:K112"/>
    <mergeCell ref="L111:L112"/>
    <mergeCell ref="B111:B112"/>
    <mergeCell ref="C111:C116"/>
    <mergeCell ref="J111:J112"/>
    <mergeCell ref="J113:J114"/>
    <mergeCell ref="K113:K114"/>
    <mergeCell ref="L113:L114"/>
    <mergeCell ref="B115:B116"/>
    <mergeCell ref="J115:J116"/>
    <mergeCell ref="K115:K116"/>
    <mergeCell ref="L115:L116"/>
    <mergeCell ref="T101:T110"/>
    <mergeCell ref="B104:B106"/>
    <mergeCell ref="J104:J106"/>
    <mergeCell ref="K104:K106"/>
    <mergeCell ref="L104:L106"/>
    <mergeCell ref="O104:O106"/>
    <mergeCell ref="P104:P106"/>
    <mergeCell ref="B109:B110"/>
    <mergeCell ref="R104:R106"/>
    <mergeCell ref="B107:B108"/>
    <mergeCell ref="J109:J110"/>
    <mergeCell ref="K109:K110"/>
    <mergeCell ref="L109:L110"/>
    <mergeCell ref="O109:O110"/>
    <mergeCell ref="P109:P110"/>
    <mergeCell ref="Q109:Q110"/>
    <mergeCell ref="R109:R110"/>
    <mergeCell ref="R107:R108"/>
    <mergeCell ref="M101:M103"/>
    <mergeCell ref="N101:N103"/>
    <mergeCell ref="M104:M106"/>
    <mergeCell ref="N104:N106"/>
    <mergeCell ref="K107:K108"/>
    <mergeCell ref="L107:L108"/>
    <mergeCell ref="A101:A110"/>
    <mergeCell ref="B101:B103"/>
    <mergeCell ref="C101:C110"/>
    <mergeCell ref="J101:J103"/>
    <mergeCell ref="L101:L103"/>
    <mergeCell ref="O101:O103"/>
    <mergeCell ref="P101:P103"/>
    <mergeCell ref="B99:B100"/>
    <mergeCell ref="J99:J100"/>
    <mergeCell ref="K99:K100"/>
    <mergeCell ref="L99:L100"/>
    <mergeCell ref="O99:O100"/>
    <mergeCell ref="P99:P100"/>
    <mergeCell ref="A93:A100"/>
    <mergeCell ref="B93:B95"/>
    <mergeCell ref="C93:C100"/>
    <mergeCell ref="J93:J95"/>
    <mergeCell ref="L93:L95"/>
    <mergeCell ref="B96:B98"/>
    <mergeCell ref="J96:J98"/>
    <mergeCell ref="K96:K98"/>
    <mergeCell ref="J107:J108"/>
    <mergeCell ref="M93:M95"/>
    <mergeCell ref="N93:N95"/>
    <mergeCell ref="T85:T91"/>
    <mergeCell ref="B88:B89"/>
    <mergeCell ref="J88:J89"/>
    <mergeCell ref="K88:K89"/>
    <mergeCell ref="L88:L89"/>
    <mergeCell ref="O88:O89"/>
    <mergeCell ref="P88:P89"/>
    <mergeCell ref="L96:L98"/>
    <mergeCell ref="Q88:Q89"/>
    <mergeCell ref="R88:R89"/>
    <mergeCell ref="J90:J91"/>
    <mergeCell ref="K90:K91"/>
    <mergeCell ref="L90:L91"/>
    <mergeCell ref="O90:O91"/>
    <mergeCell ref="P90:P91"/>
    <mergeCell ref="Q90:Q91"/>
    <mergeCell ref="R90:R91"/>
    <mergeCell ref="O93:O95"/>
    <mergeCell ref="P93:P95"/>
    <mergeCell ref="Q93:Q95"/>
    <mergeCell ref="R93:R95"/>
    <mergeCell ref="S93:S100"/>
    <mergeCell ref="T93:T100"/>
    <mergeCell ref="M88:M89"/>
    <mergeCell ref="A85:A91"/>
    <mergeCell ref="B85:B87"/>
    <mergeCell ref="J85:J87"/>
    <mergeCell ref="L85:L87"/>
    <mergeCell ref="O85:O87"/>
    <mergeCell ref="P85:P87"/>
    <mergeCell ref="A81:A84"/>
    <mergeCell ref="B81:B82"/>
    <mergeCell ref="C81:C84"/>
    <mergeCell ref="J81:J82"/>
    <mergeCell ref="L81:L82"/>
    <mergeCell ref="B83:B84"/>
    <mergeCell ref="J83:J84"/>
    <mergeCell ref="N83:N84"/>
    <mergeCell ref="B90:B92"/>
    <mergeCell ref="C85:C92"/>
    <mergeCell ref="K86:K87"/>
    <mergeCell ref="M85:M87"/>
    <mergeCell ref="B74:B75"/>
    <mergeCell ref="M76:M78"/>
    <mergeCell ref="J79:J80"/>
    <mergeCell ref="K79:K80"/>
    <mergeCell ref="L79:L80"/>
    <mergeCell ref="T81:T84"/>
    <mergeCell ref="O83:O84"/>
    <mergeCell ref="P83:P84"/>
    <mergeCell ref="Q83:Q84"/>
    <mergeCell ref="R83:R84"/>
    <mergeCell ref="B76:B78"/>
    <mergeCell ref="J76:J78"/>
    <mergeCell ref="K76:K78"/>
    <mergeCell ref="L76:L78"/>
    <mergeCell ref="O76:O78"/>
    <mergeCell ref="P76:P78"/>
    <mergeCell ref="Q76:Q78"/>
    <mergeCell ref="R76:R78"/>
    <mergeCell ref="O81:O82"/>
    <mergeCell ref="P81:P82"/>
    <mergeCell ref="Q81:Q82"/>
    <mergeCell ref="R81:R82"/>
    <mergeCell ref="M81:M82"/>
    <mergeCell ref="N81:N82"/>
    <mergeCell ref="A71:A80"/>
    <mergeCell ref="C71:C80"/>
    <mergeCell ref="B79:B80"/>
    <mergeCell ref="O61:O62"/>
    <mergeCell ref="T56:T70"/>
    <mergeCell ref="L61:L62"/>
    <mergeCell ref="O63:O67"/>
    <mergeCell ref="S56:S70"/>
    <mergeCell ref="P68:P70"/>
    <mergeCell ref="Q68:Q70"/>
    <mergeCell ref="R68:R70"/>
    <mergeCell ref="J71:J73"/>
    <mergeCell ref="K71:K73"/>
    <mergeCell ref="R71:R73"/>
    <mergeCell ref="J74:J75"/>
    <mergeCell ref="K74:K75"/>
    <mergeCell ref="L74:L75"/>
    <mergeCell ref="O74:O75"/>
    <mergeCell ref="P74:P75"/>
    <mergeCell ref="Q74:Q75"/>
    <mergeCell ref="L71:L73"/>
    <mergeCell ref="O71:O73"/>
    <mergeCell ref="R63:R67"/>
    <mergeCell ref="P63:P67"/>
    <mergeCell ref="A56:A70"/>
    <mergeCell ref="J68:J70"/>
    <mergeCell ref="K68:K70"/>
    <mergeCell ref="B61:B62"/>
    <mergeCell ref="J61:J62"/>
    <mergeCell ref="K61:K62"/>
    <mergeCell ref="B68:B70"/>
    <mergeCell ref="J56:J60"/>
    <mergeCell ref="K57:K60"/>
    <mergeCell ref="T52:T55"/>
    <mergeCell ref="O54:O55"/>
    <mergeCell ref="P54:P55"/>
    <mergeCell ref="Q54:Q55"/>
    <mergeCell ref="R54:R55"/>
    <mergeCell ref="S46:S51"/>
    <mergeCell ref="T46:T51"/>
    <mergeCell ref="O48:O49"/>
    <mergeCell ref="P48:P49"/>
    <mergeCell ref="Q48:Q49"/>
    <mergeCell ref="R48:R49"/>
    <mergeCell ref="P52:P53"/>
    <mergeCell ref="Q52:Q53"/>
    <mergeCell ref="P46:P47"/>
    <mergeCell ref="Q46:Q47"/>
    <mergeCell ref="O52:O53"/>
    <mergeCell ref="R52:R53"/>
    <mergeCell ref="T31:T45"/>
    <mergeCell ref="O42:O45"/>
    <mergeCell ref="P42:P45"/>
    <mergeCell ref="Q42:Q45"/>
    <mergeCell ref="R42:R45"/>
    <mergeCell ref="R35:R37"/>
    <mergeCell ref="R38:R41"/>
    <mergeCell ref="O35:O37"/>
    <mergeCell ref="P35:P37"/>
    <mergeCell ref="Q35:Q37"/>
    <mergeCell ref="O38:O41"/>
    <mergeCell ref="P38:P41"/>
    <mergeCell ref="Q38:Q41"/>
    <mergeCell ref="O31:O34"/>
    <mergeCell ref="P31:P34"/>
    <mergeCell ref="Q31:Q34"/>
    <mergeCell ref="R31:R34"/>
    <mergeCell ref="S31:S45"/>
    <mergeCell ref="A31:A45"/>
    <mergeCell ref="B31:B34"/>
    <mergeCell ref="C31:C45"/>
    <mergeCell ref="J31:J34"/>
    <mergeCell ref="K31:K34"/>
    <mergeCell ref="L31:L34"/>
    <mergeCell ref="B42:B45"/>
    <mergeCell ref="J42:J45"/>
    <mergeCell ref="K42:K45"/>
    <mergeCell ref="L42:L45"/>
    <mergeCell ref="B35:B37"/>
    <mergeCell ref="B38:B41"/>
    <mergeCell ref="J35:J37"/>
    <mergeCell ref="J38:J41"/>
    <mergeCell ref="K35:K37"/>
    <mergeCell ref="K38:K41"/>
    <mergeCell ref="L35:L37"/>
    <mergeCell ref="L38:L41"/>
    <mergeCell ref="T17:T30"/>
    <mergeCell ref="O21:O23"/>
    <mergeCell ref="P21:P23"/>
    <mergeCell ref="Q21:Q23"/>
    <mergeCell ref="R21:R23"/>
    <mergeCell ref="O28:O30"/>
    <mergeCell ref="P28:P30"/>
    <mergeCell ref="Q28:Q30"/>
    <mergeCell ref="R28:R30"/>
    <mergeCell ref="O17:O20"/>
    <mergeCell ref="P17:P20"/>
    <mergeCell ref="Q17:Q20"/>
    <mergeCell ref="R17:R20"/>
    <mergeCell ref="R24:R27"/>
    <mergeCell ref="Q24:Q27"/>
    <mergeCell ref="P24:P27"/>
    <mergeCell ref="O24:O27"/>
    <mergeCell ref="S17:S30"/>
    <mergeCell ref="A17:A30"/>
    <mergeCell ref="B17:B20"/>
    <mergeCell ref="C17:C30"/>
    <mergeCell ref="B21:B23"/>
    <mergeCell ref="J21:J23"/>
    <mergeCell ref="K21:K23"/>
    <mergeCell ref="L21:L23"/>
    <mergeCell ref="B28:B30"/>
    <mergeCell ref="J28:J30"/>
    <mergeCell ref="K28:K30"/>
    <mergeCell ref="L28:L30"/>
    <mergeCell ref="B24:B27"/>
    <mergeCell ref="J17:J20"/>
    <mergeCell ref="K17:K20"/>
    <mergeCell ref="L17:L20"/>
    <mergeCell ref="J24:J27"/>
    <mergeCell ref="K24:K27"/>
    <mergeCell ref="L24:L27"/>
    <mergeCell ref="R9:R11"/>
    <mergeCell ref="S9:S16"/>
    <mergeCell ref="T9:T16"/>
    <mergeCell ref="Q12:Q13"/>
    <mergeCell ref="R12:R13"/>
    <mergeCell ref="Q15:Q16"/>
    <mergeCell ref="R15:R16"/>
    <mergeCell ref="B15:B16"/>
    <mergeCell ref="J15:J16"/>
    <mergeCell ref="K15:K16"/>
    <mergeCell ref="L15:L16"/>
    <mergeCell ref="O15:O16"/>
    <mergeCell ref="P15:P16"/>
    <mergeCell ref="B12:B13"/>
    <mergeCell ref="J12:J13"/>
    <mergeCell ref="K12:K13"/>
    <mergeCell ref="L12:L13"/>
    <mergeCell ref="O12:O13"/>
    <mergeCell ref="P12:P13"/>
    <mergeCell ref="A9:A16"/>
    <mergeCell ref="B9:B11"/>
    <mergeCell ref="C9:C16"/>
    <mergeCell ref="J9:J11"/>
    <mergeCell ref="L9:L11"/>
    <mergeCell ref="O9:O11"/>
    <mergeCell ref="P9:P11"/>
    <mergeCell ref="Q9:Q11"/>
    <mergeCell ref="M9:M11"/>
    <mergeCell ref="N9:N11"/>
    <mergeCell ref="M12:M13"/>
    <mergeCell ref="N12:N13"/>
    <mergeCell ref="M15:M16"/>
    <mergeCell ref="N15:N16"/>
    <mergeCell ref="K10:K11"/>
    <mergeCell ref="O3:P3"/>
    <mergeCell ref="Q3:R3"/>
    <mergeCell ref="S3:S7"/>
    <mergeCell ref="T3:T7"/>
    <mergeCell ref="E4:E7"/>
    <mergeCell ref="F4:F7"/>
    <mergeCell ref="G4:G7"/>
    <mergeCell ref="H4:H7"/>
    <mergeCell ref="I4:I7"/>
    <mergeCell ref="J4:J7"/>
    <mergeCell ref="O4:O7"/>
    <mergeCell ref="P4:P7"/>
    <mergeCell ref="Q4:Q7"/>
    <mergeCell ref="R4:R7"/>
    <mergeCell ref="M3:N3"/>
    <mergeCell ref="M4:M7"/>
    <mergeCell ref="N4:N7"/>
    <mergeCell ref="A1:L1"/>
    <mergeCell ref="A3:A7"/>
    <mergeCell ref="B3:B7"/>
    <mergeCell ref="C3:C7"/>
    <mergeCell ref="D3:D7"/>
    <mergeCell ref="E3:I3"/>
    <mergeCell ref="J3:L3"/>
    <mergeCell ref="K4:K7"/>
    <mergeCell ref="L4:L7"/>
    <mergeCell ref="T111:T116"/>
    <mergeCell ref="O113:O114"/>
    <mergeCell ref="P113:P114"/>
    <mergeCell ref="Q113:Q114"/>
    <mergeCell ref="R113:R114"/>
    <mergeCell ref="S125:S128"/>
    <mergeCell ref="T125:T128"/>
    <mergeCell ref="B127:B128"/>
    <mergeCell ref="J127:J128"/>
    <mergeCell ref="K127:K128"/>
    <mergeCell ref="L127:L128"/>
    <mergeCell ref="O127:O128"/>
    <mergeCell ref="P127:P128"/>
    <mergeCell ref="Q127:Q128"/>
    <mergeCell ref="R127:R128"/>
    <mergeCell ref="Q125:Q126"/>
    <mergeCell ref="C125:C128"/>
    <mergeCell ref="J125:J126"/>
    <mergeCell ref="K125:K126"/>
    <mergeCell ref="L125:L126"/>
    <mergeCell ref="O125:O126"/>
    <mergeCell ref="P125:P126"/>
    <mergeCell ref="B113:B114"/>
    <mergeCell ref="R111:R112"/>
    <mergeCell ref="S81:S84"/>
    <mergeCell ref="O96:O98"/>
    <mergeCell ref="P96:P98"/>
    <mergeCell ref="Q96:Q98"/>
    <mergeCell ref="R96:R98"/>
    <mergeCell ref="R99:R100"/>
    <mergeCell ref="P71:P73"/>
    <mergeCell ref="Q71:Q73"/>
    <mergeCell ref="Q79:Q80"/>
    <mergeCell ref="R79:R80"/>
    <mergeCell ref="O79:O80"/>
    <mergeCell ref="P79:P80"/>
    <mergeCell ref="S71:S80"/>
    <mergeCell ref="Q99:Q100"/>
    <mergeCell ref="R74:R75"/>
    <mergeCell ref="Q85:Q87"/>
    <mergeCell ref="R85:R87"/>
    <mergeCell ref="S85:S91"/>
    <mergeCell ref="R56:R60"/>
    <mergeCell ref="Q61:Q62"/>
    <mergeCell ref="R61:R62"/>
    <mergeCell ref="S52:S55"/>
    <mergeCell ref="M21:M23"/>
    <mergeCell ref="N21:N23"/>
    <mergeCell ref="M28:M30"/>
    <mergeCell ref="N28:N30"/>
    <mergeCell ref="M31:M34"/>
    <mergeCell ref="N31:N34"/>
    <mergeCell ref="M54:M55"/>
    <mergeCell ref="N54:N55"/>
    <mergeCell ref="M17:M20"/>
    <mergeCell ref="N17:N20"/>
    <mergeCell ref="M107:M108"/>
    <mergeCell ref="N99:N100"/>
    <mergeCell ref="M63:M67"/>
    <mergeCell ref="N63:N67"/>
    <mergeCell ref="N24:N27"/>
    <mergeCell ref="M24:M27"/>
    <mergeCell ref="M35:M37"/>
    <mergeCell ref="N35:N37"/>
    <mergeCell ref="M38:M41"/>
    <mergeCell ref="N38:N41"/>
    <mergeCell ref="M42:M45"/>
    <mergeCell ref="N42:N45"/>
    <mergeCell ref="N88:N89"/>
    <mergeCell ref="M90:M91"/>
    <mergeCell ref="N90:N91"/>
    <mergeCell ref="N107:N108"/>
    <mergeCell ref="N71:N73"/>
    <mergeCell ref="N74:N75"/>
    <mergeCell ref="M71:M73"/>
    <mergeCell ref="M79:M80"/>
    <mergeCell ref="N79:N80"/>
    <mergeCell ref="N85:N87"/>
    <mergeCell ref="A145:A155"/>
    <mergeCell ref="B145:B149"/>
    <mergeCell ref="N137:N138"/>
    <mergeCell ref="M139:M140"/>
    <mergeCell ref="N139:N140"/>
    <mergeCell ref="M56:M60"/>
    <mergeCell ref="N56:N60"/>
    <mergeCell ref="M61:M62"/>
    <mergeCell ref="N61:N62"/>
    <mergeCell ref="M113:M114"/>
    <mergeCell ref="N113:N114"/>
    <mergeCell ref="M132:M133"/>
    <mergeCell ref="N132:N133"/>
    <mergeCell ref="M74:M75"/>
    <mergeCell ref="B151:B155"/>
    <mergeCell ref="C145:C155"/>
    <mergeCell ref="M125:M126"/>
    <mergeCell ref="N125:N126"/>
    <mergeCell ref="M129:M131"/>
    <mergeCell ref="N129:N131"/>
    <mergeCell ref="M134:M135"/>
    <mergeCell ref="N134:N135"/>
    <mergeCell ref="B71:B73"/>
    <mergeCell ref="C56:C70"/>
    <mergeCell ref="A46:A51"/>
    <mergeCell ref="J50:J51"/>
    <mergeCell ref="K50:K51"/>
    <mergeCell ref="L50:L51"/>
    <mergeCell ref="M50:M51"/>
    <mergeCell ref="N50:N51"/>
    <mergeCell ref="L56:L60"/>
    <mergeCell ref="L63:L67"/>
    <mergeCell ref="B48:B49"/>
    <mergeCell ref="J48:J49"/>
    <mergeCell ref="K48:K49"/>
    <mergeCell ref="L48:L49"/>
    <mergeCell ref="L52:L53"/>
    <mergeCell ref="L54:L55"/>
    <mergeCell ref="A52:A55"/>
    <mergeCell ref="B52:B53"/>
    <mergeCell ref="B63:B67"/>
    <mergeCell ref="J63:J67"/>
    <mergeCell ref="K63:K67"/>
    <mergeCell ref="B56:B60"/>
    <mergeCell ref="C52:C55"/>
    <mergeCell ref="J52:J53"/>
    <mergeCell ref="B54:B55"/>
    <mergeCell ref="J54:J55"/>
    <mergeCell ref="J46:J47"/>
    <mergeCell ref="L46:L47"/>
    <mergeCell ref="M46:M47"/>
    <mergeCell ref="N46:N47"/>
    <mergeCell ref="O46:O47"/>
    <mergeCell ref="R46:R47"/>
    <mergeCell ref="B46:B47"/>
    <mergeCell ref="C46:C51"/>
    <mergeCell ref="B50:B51"/>
    <mergeCell ref="M48:M49"/>
    <mergeCell ref="N48:N49"/>
    <mergeCell ref="O50:O51"/>
    <mergeCell ref="P50:P51"/>
    <mergeCell ref="Q50:Q51"/>
    <mergeCell ref="R50:R51"/>
    <mergeCell ref="P107:P108"/>
    <mergeCell ref="Q107:Q108"/>
    <mergeCell ref="M109:M110"/>
    <mergeCell ref="N109:N110"/>
    <mergeCell ref="K52:K53"/>
    <mergeCell ref="M52:M53"/>
    <mergeCell ref="N52:N53"/>
    <mergeCell ref="P61:P62"/>
    <mergeCell ref="O56:O60"/>
    <mergeCell ref="P56:P60"/>
    <mergeCell ref="Q56:Q60"/>
    <mergeCell ref="Q63:Q67"/>
    <mergeCell ref="K54:K55"/>
    <mergeCell ref="L68:L70"/>
    <mergeCell ref="M68:M70"/>
    <mergeCell ref="N68:N70"/>
    <mergeCell ref="O68:O70"/>
    <mergeCell ref="K83:K84"/>
    <mergeCell ref="L83:L84"/>
    <mergeCell ref="M83:M84"/>
    <mergeCell ref="M96:M98"/>
    <mergeCell ref="N96:N98"/>
    <mergeCell ref="M99:M100"/>
    <mergeCell ref="Q145:Q149"/>
    <mergeCell ref="S141:S144"/>
    <mergeCell ref="R145:R149"/>
    <mergeCell ref="S111:S116"/>
    <mergeCell ref="R101:R103"/>
    <mergeCell ref="S101:S110"/>
    <mergeCell ref="O111:O112"/>
    <mergeCell ref="P111:P112"/>
    <mergeCell ref="M137:M138"/>
    <mergeCell ref="R119:R120"/>
    <mergeCell ref="R125:R126"/>
    <mergeCell ref="S137:S140"/>
    <mergeCell ref="Q132:Q133"/>
    <mergeCell ref="R129:R131"/>
    <mergeCell ref="O117:O118"/>
    <mergeCell ref="P117:P118"/>
    <mergeCell ref="N127:N128"/>
    <mergeCell ref="M127:M128"/>
    <mergeCell ref="P145:P149"/>
    <mergeCell ref="Q111:Q112"/>
    <mergeCell ref="Q104:Q106"/>
    <mergeCell ref="Q101:Q103"/>
    <mergeCell ref="O107:O108"/>
    <mergeCell ref="L143:L144"/>
    <mergeCell ref="M143:M144"/>
    <mergeCell ref="N143:N144"/>
    <mergeCell ref="O143:O144"/>
    <mergeCell ref="P143:P144"/>
    <mergeCell ref="Q143:Q144"/>
    <mergeCell ref="R143:R144"/>
    <mergeCell ref="L141:L142"/>
    <mergeCell ref="M141:M142"/>
    <mergeCell ref="N141:N142"/>
    <mergeCell ref="O141:O142"/>
    <mergeCell ref="P141:P142"/>
    <mergeCell ref="Q141:Q142"/>
    <mergeCell ref="R141:R142"/>
    <mergeCell ref="K94:K95"/>
    <mergeCell ref="K102:K103"/>
    <mergeCell ref="S145:S155"/>
    <mergeCell ref="T145:T155"/>
    <mergeCell ref="T71:T80"/>
    <mergeCell ref="T141:T144"/>
    <mergeCell ref="J141:J142"/>
    <mergeCell ref="J143:J144"/>
    <mergeCell ref="K141:K142"/>
    <mergeCell ref="J145:J149"/>
    <mergeCell ref="J151:J155"/>
    <mergeCell ref="K145:K149"/>
    <mergeCell ref="L145:L149"/>
    <mergeCell ref="K151:K155"/>
    <mergeCell ref="L151:L155"/>
    <mergeCell ref="M151:M155"/>
    <mergeCell ref="N151:N155"/>
    <mergeCell ref="O151:O155"/>
    <mergeCell ref="P151:P155"/>
    <mergeCell ref="Q151:Q155"/>
    <mergeCell ref="R151:R155"/>
    <mergeCell ref="M145:M149"/>
    <mergeCell ref="N145:N149"/>
    <mergeCell ref="O145:O149"/>
  </mergeCells>
  <pageMargins left="0.11811023622047245" right="0.11811023622047245" top="0.39370078740157483" bottom="0.11811023622047245" header="0.31496062992125984" footer="0.11811023622047245"/>
  <pageSetup paperSize="9" scale="77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2021-03-31T09:50:09Z</dcterms:modified>
</cp:coreProperties>
</file>