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. № 3" sheetId="1" r:id="rId1"/>
    <sheet name="расчет" sheetId="2" state="hidden" r:id="rId2"/>
  </sheets>
  <definedNames>
    <definedName name="_xlnm.Print_Titles" localSheetId="0">'Прил. № 3'!$10:$10</definedName>
    <definedName name="_xlnm.Print_Titles" localSheetId="1">расчет!$9:$9</definedName>
    <definedName name="_xlnm.Print_Area" localSheetId="0">'Прил. № 3'!$A$1:$F$56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D11" i="1" l="1"/>
  <c r="E19" i="1"/>
  <c r="D19" i="1"/>
  <c r="E12" i="1"/>
  <c r="D12" i="1"/>
  <c r="I19" i="2" l="1"/>
  <c r="J19" i="2" s="1"/>
  <c r="J10" i="2" s="1"/>
  <c r="I10" i="2"/>
  <c r="J20" i="2"/>
  <c r="J12" i="2"/>
  <c r="J13" i="2"/>
  <c r="J14" i="2"/>
  <c r="J15" i="2"/>
  <c r="J16" i="2"/>
  <c r="J17" i="2"/>
  <c r="J18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11" i="2"/>
  <c r="H10" i="2"/>
  <c r="G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10" i="2"/>
  <c r="J11" i="2"/>
  <c r="E59" i="2"/>
  <c r="D59" i="2"/>
  <c r="E56" i="2"/>
  <c r="D56" i="2"/>
  <c r="E53" i="2"/>
  <c r="D53" i="2"/>
  <c r="E47" i="2"/>
  <c r="D47" i="2"/>
  <c r="E45" i="2"/>
  <c r="D45" i="2"/>
  <c r="E43" i="2"/>
  <c r="D43" i="2"/>
  <c r="E37" i="2"/>
  <c r="D37" i="2"/>
  <c r="E35" i="2"/>
  <c r="D35" i="2"/>
  <c r="E30" i="2"/>
  <c r="D30" i="2"/>
  <c r="E24" i="2"/>
  <c r="D24" i="2"/>
  <c r="E21" i="2"/>
  <c r="D21" i="2"/>
  <c r="E19" i="2"/>
  <c r="D19" i="2"/>
  <c r="E11" i="2"/>
  <c r="D11" i="2"/>
  <c r="D10" i="2" s="1"/>
  <c r="E10" i="2"/>
  <c r="E42" i="1" l="1"/>
  <c r="D42" i="1"/>
  <c r="E23" i="1"/>
  <c r="D23" i="1"/>
  <c r="D29" i="1"/>
  <c r="E52" i="1" l="1"/>
  <c r="D52" i="1"/>
  <c r="E46" i="1" l="1"/>
  <c r="D46" i="1"/>
  <c r="E55" i="1"/>
  <c r="D55" i="1"/>
  <c r="E44" i="1"/>
  <c r="D44" i="1"/>
  <c r="E36" i="1"/>
  <c r="D36" i="1"/>
  <c r="E34" i="1"/>
  <c r="D34" i="1"/>
  <c r="E29" i="1"/>
  <c r="E11" i="1" l="1"/>
</calcChain>
</file>

<file path=xl/sharedStrings.xml><?xml version="1.0" encoding="utf-8"?>
<sst xmlns="http://schemas.openxmlformats.org/spreadsheetml/2006/main" count="316" uniqueCount="86">
  <si>
    <t>утверждено решением</t>
  </si>
  <si>
    <t>Курчатовской городской  Думы</t>
  </si>
  <si>
    <t>(рублей)</t>
  </si>
  <si>
    <t>Наименование</t>
  </si>
  <si>
    <t>Рз</t>
  </si>
  <si>
    <t>ПР</t>
  </si>
  <si>
    <t xml:space="preserve">Уточненный план </t>
  </si>
  <si>
    <t>Кассовое исполнение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</si>
  <si>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</si>
  <si>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</si>
  <si>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</si>
  <si>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</si>
  <si>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</si>
  <si>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</si>
  <si>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</si>
  <si>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</si>
  <si>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</si>
  <si>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</si>
  <si>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</si>
  <si>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</si>
  <si>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</si>
  <si>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</si>
  <si>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</si>
  <si>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</si>
  <si>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</si>
  <si>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</si>
  <si>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</si>
  <si>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</si>
  <si>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</si>
  <si>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</si>
  <si>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</si>
  <si>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</si>
  <si>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</si>
  <si>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</si>
  <si>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</si>
  <si>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</si>
  <si>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</si>
  <si>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</si>
  <si>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</si>
  <si>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</si>
  <si>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</si>
  <si>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</si>
  <si>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</si>
  <si>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</si>
  <si>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</si>
  <si>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</si>
  <si>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</si>
  <si>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</si>
  <si>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</si>
  <si>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</si>
  <si>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</si>
  <si>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</si>
  <si>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</si>
  <si>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</si>
  <si>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</si>
  <si>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</si>
  <si>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</si>
  <si>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</si>
  <si>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</si>
  <si>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</si>
  <si>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</si>
  <si>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</si>
  <si>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</si>
  <si>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</si>
  <si>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</si>
  <si>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</si>
  <si>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</si>
  <si>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</si>
  <si>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Социальное обслуживание населения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</si>
  <si>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</si>
  <si>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Связь и информатика</t>
  </si>
  <si>
    <t>Массовый спорт</t>
  </si>
  <si>
    <t>Распределение расходов бюджета города Курчатова  за 2022 год  по разделам и подразделам классификации расходов бюджетов</t>
  </si>
  <si>
    <t>Приложение № 3</t>
  </si>
  <si>
    <t>Транспорт</t>
  </si>
  <si>
    <t xml:space="preserve">от ___.__.2023  № ___
</t>
  </si>
  <si>
    <t>кас. город</t>
  </si>
  <si>
    <t>кас. обл</t>
  </si>
  <si>
    <t>неисполнение</t>
  </si>
  <si>
    <t>неисполн.город</t>
  </si>
  <si>
    <t>неисполн.обл.</t>
  </si>
  <si>
    <t>Распределение расходов бюджета города Курчатова  за 2023 год по разделам и подразделам классификации расходов бюджетов</t>
  </si>
  <si>
    <t>Гражданская оборона</t>
  </si>
  <si>
    <t>от___________  № ______</t>
  </si>
  <si>
    <t>Исполнено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</si>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</sst>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/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zoomScaleNormal="100" workbookViewId="0">
      <selection activeCell="G10" sqref="G10"/>
    </sheetView>
  </sheetViews>
  <sheetFormatPr defaultColWidth="9.140625" defaultRowHeight="15" x14ac:dyDescent="0.25"/>
  <cols>
    <col min="1" max="1" width="72.85546875" style="14" customWidth="1"/>
    <col min="2" max="2" width="5.28515625" style="14" customWidth="1"/>
    <col min="3" max="3" width="5" style="14" customWidth="1"/>
    <col min="4" max="4" width="21.7109375" style="14" customWidth="1"/>
    <col min="5" max="5" width="21.7109375" style="14" bestFit="1" customWidth="1"/>
    <col min="6" max="6" width="21.140625" style="14" customWidth="1"/>
    <col min="7" max="16384" width="9.140625" style="14"/>
  </cols>
  <sheetData>
    <row r="1" spans="1:6" s="13" customFormat="1" ht="18.75" x14ac:dyDescent="0.25">
      <c r="A1" s="2"/>
      <c r="B1" s="3"/>
      <c r="C1" s="40"/>
      <c r="D1" s="40"/>
      <c r="E1" s="40"/>
      <c r="F1" s="33" t="s">
        <v>73</v>
      </c>
    </row>
    <row r="2" spans="1:6" s="13" customFormat="1" ht="18.75" x14ac:dyDescent="0.25">
      <c r="A2" s="2"/>
      <c r="B2" s="41" t="s">
        <v>0</v>
      </c>
      <c r="C2" s="41"/>
      <c r="D2" s="41"/>
      <c r="E2" s="41"/>
      <c r="F2" s="41"/>
    </row>
    <row r="3" spans="1:6" s="13" customFormat="1" ht="18.75" x14ac:dyDescent="0.25">
      <c r="A3" s="41" t="s">
        <v>1</v>
      </c>
      <c r="B3" s="41"/>
      <c r="C3" s="41"/>
      <c r="D3" s="41"/>
      <c r="E3" s="41"/>
      <c r="F3" s="41"/>
    </row>
    <row r="4" spans="1:6" s="13" customFormat="1" ht="24.75" customHeight="1" x14ac:dyDescent="0.3">
      <c r="A4" s="34"/>
      <c r="B4" s="35"/>
      <c r="C4" s="35"/>
      <c r="D4" s="35"/>
      <c r="E4" s="35"/>
      <c r="F4" s="33" t="s">
        <v>83</v>
      </c>
    </row>
    <row r="5" spans="1:6" s="13" customFormat="1" ht="24.75" customHeight="1" x14ac:dyDescent="0.3">
      <c r="A5" s="31"/>
      <c r="B5" s="32"/>
      <c r="C5" s="32"/>
      <c r="D5" s="32"/>
      <c r="E5" s="32"/>
    </row>
    <row r="6" spans="1:6" s="13" customFormat="1" ht="18.75" x14ac:dyDescent="0.25">
      <c r="A6" s="24"/>
      <c r="B6" s="25"/>
      <c r="C6" s="25"/>
      <c r="D6" s="25"/>
      <c r="E6" s="25"/>
    </row>
    <row r="7" spans="1:6" ht="44.25" customHeight="1" x14ac:dyDescent="0.25">
      <c r="A7" s="42" t="s">
        <v>81</v>
      </c>
      <c r="B7" s="42"/>
      <c r="C7" s="42"/>
      <c r="D7" s="42"/>
      <c r="E7" s="42"/>
      <c r="F7" s="42"/>
    </row>
    <row r="8" spans="1:6" ht="18.75" x14ac:dyDescent="0.25">
      <c r="A8" s="1"/>
      <c r="B8" s="1"/>
      <c r="C8" s="1"/>
      <c r="D8" s="1"/>
      <c r="E8" s="1"/>
    </row>
    <row r="9" spans="1:6" ht="18.75" x14ac:dyDescent="0.25">
      <c r="A9" s="2"/>
      <c r="B9" s="3"/>
      <c r="C9" s="3"/>
      <c r="D9" s="3"/>
      <c r="F9" s="12" t="s">
        <v>2</v>
      </c>
    </row>
    <row r="10" spans="1:6" s="15" customFormat="1" ht="37.5" x14ac:dyDescent="0.25">
      <c r="A10" s="9" t="s">
        <v>3</v>
      </c>
      <c r="B10" s="9" t="s">
        <v>4</v>
      </c>
      <c r="C10" s="9" t="s">
        <v>5</v>
      </c>
      <c r="D10" s="9" t="s">
        <v>6</v>
      </c>
      <c r="E10" s="9" t="s">
        <v>84</v>
      </c>
      <c r="F10" s="9" t="s">
        <v>85</v>
      </c>
    </row>
    <row r="11" spans="1:6" ht="18.75" x14ac:dyDescent="0.25">
      <c r="A11" s="19" t="s">
        <v>8</v>
      </c>
      <c r="B11" s="6" t="s">
        <v>9</v>
      </c>
      <c r="C11" s="6" t="s">
        <v>9</v>
      </c>
      <c r="D11" s="36">
        <f>D12+D19+D23+D29+D36+D42+D44+D46+D52+D55+D34</f>
        <v>2608834222.3699999</v>
      </c>
      <c r="E11" s="36">
        <f>E12+E19+E23+E29+E36+E42+E44+E46+E52+E55+E34</f>
        <v>2484301504.0200005</v>
      </c>
      <c r="F11" s="37">
        <f>E11/D11*100</f>
        <v>95.22649935813601</v>
      </c>
    </row>
    <row r="12" spans="1:6" ht="18.75" x14ac:dyDescent="0.25">
      <c r="A12" s="19" t="s">
        <v>10</v>
      </c>
      <c r="B12" s="6" t="s">
        <v>11</v>
      </c>
      <c r="C12" s="6" t="s">
        <v>9</v>
      </c>
      <c r="D12" s="36">
        <f>D13+D14+D15+D16+D17+D18</f>
        <v>240739796.52999997</v>
      </c>
      <c r="E12" s="36">
        <f>E13+E14+E15+E16+E17+E18</f>
        <v>193982000.34</v>
      </c>
      <c r="F12" s="37">
        <f t="shared" ref="F12:F56" si="0">E12/D12*100</f>
        <v>80.57745463609993</v>
      </c>
    </row>
    <row r="13" spans="1:6" ht="37.5" x14ac:dyDescent="0.25">
      <c r="A13" s="18" t="s">
        <v>12</v>
      </c>
      <c r="B13" s="8" t="s">
        <v>11</v>
      </c>
      <c r="C13" s="8" t="s">
        <v>13</v>
      </c>
      <c r="D13" s="38">
        <v>3118442.04</v>
      </c>
      <c r="E13" s="38">
        <v>3113261.72</v>
      </c>
      <c r="F13" s="39">
        <f t="shared" si="0"/>
        <v>99.83388115175616</v>
      </c>
    </row>
    <row r="14" spans="1:6" ht="56.25" x14ac:dyDescent="0.25">
      <c r="A14" s="18" t="s">
        <v>14</v>
      </c>
      <c r="B14" s="8" t="s">
        <v>11</v>
      </c>
      <c r="C14" s="8" t="s">
        <v>15</v>
      </c>
      <c r="D14" s="38">
        <v>8205933</v>
      </c>
      <c r="E14" s="38">
        <v>8188465.3099999987</v>
      </c>
      <c r="F14" s="39">
        <f t="shared" si="0"/>
        <v>99.787133407011723</v>
      </c>
    </row>
    <row r="15" spans="1:6" ht="56.25" x14ac:dyDescent="0.25">
      <c r="A15" s="18" t="s">
        <v>16</v>
      </c>
      <c r="B15" s="8" t="s">
        <v>11</v>
      </c>
      <c r="C15" s="8" t="s">
        <v>17</v>
      </c>
      <c r="D15" s="38">
        <v>68418647.210000008</v>
      </c>
      <c r="E15" s="38">
        <v>68342909.689999998</v>
      </c>
      <c r="F15" s="39">
        <f t="shared" si="0"/>
        <v>99.88930280985015</v>
      </c>
    </row>
    <row r="16" spans="1:6" ht="56.25" x14ac:dyDescent="0.25">
      <c r="A16" s="18" t="s">
        <v>20</v>
      </c>
      <c r="B16" s="8" t="s">
        <v>11</v>
      </c>
      <c r="C16" s="8" t="s">
        <v>21</v>
      </c>
      <c r="D16" s="38">
        <v>16929777.469999999</v>
      </c>
      <c r="E16" s="38">
        <v>16875841.559999999</v>
      </c>
      <c r="F16" s="39">
        <f t="shared" si="0"/>
        <v>99.681413945956606</v>
      </c>
    </row>
    <row r="17" spans="1:6" ht="18.75" x14ac:dyDescent="0.25">
      <c r="A17" s="18" t="s">
        <v>23</v>
      </c>
      <c r="B17" s="8" t="s">
        <v>11</v>
      </c>
      <c r="C17" s="8" t="s">
        <v>24</v>
      </c>
      <c r="D17" s="38">
        <v>2108119.83</v>
      </c>
      <c r="E17" s="38">
        <v>0</v>
      </c>
      <c r="F17" s="39">
        <f t="shared" si="0"/>
        <v>0</v>
      </c>
    </row>
    <row r="18" spans="1:6" ht="18.75" x14ac:dyDescent="0.25">
      <c r="A18" s="18" t="s">
        <v>25</v>
      </c>
      <c r="B18" s="8" t="s">
        <v>11</v>
      </c>
      <c r="C18" s="8" t="s">
        <v>26</v>
      </c>
      <c r="D18" s="38">
        <v>141958876.97999999</v>
      </c>
      <c r="E18" s="38">
        <v>97461522.060000002</v>
      </c>
      <c r="F18" s="39">
        <f t="shared" si="0"/>
        <v>68.654757020746899</v>
      </c>
    </row>
    <row r="19" spans="1:6" ht="37.5" x14ac:dyDescent="0.25">
      <c r="A19" s="19" t="s">
        <v>29</v>
      </c>
      <c r="B19" s="6" t="s">
        <v>15</v>
      </c>
      <c r="C19" s="6" t="s">
        <v>9</v>
      </c>
      <c r="D19" s="36">
        <f>D21+D22+D20</f>
        <v>46491534.399999999</v>
      </c>
      <c r="E19" s="36">
        <f>E21+E22+E20</f>
        <v>45228558.189999998</v>
      </c>
      <c r="F19" s="37">
        <f t="shared" si="0"/>
        <v>97.283427560953967</v>
      </c>
    </row>
    <row r="20" spans="1:6" ht="18.75" x14ac:dyDescent="0.25">
      <c r="A20" s="18" t="s">
        <v>82</v>
      </c>
      <c r="B20" s="8" t="s">
        <v>15</v>
      </c>
      <c r="C20" s="8" t="s">
        <v>30</v>
      </c>
      <c r="D20" s="38">
        <v>990505</v>
      </c>
      <c r="E20" s="38">
        <v>656015</v>
      </c>
      <c r="F20" s="39">
        <f t="shared" si="0"/>
        <v>66.230357242012914</v>
      </c>
    </row>
    <row r="21" spans="1:6" ht="56.25" x14ac:dyDescent="0.25">
      <c r="A21" s="18" t="s">
        <v>69</v>
      </c>
      <c r="B21" s="8" t="s">
        <v>15</v>
      </c>
      <c r="C21" s="8" t="s">
        <v>57</v>
      </c>
      <c r="D21" s="38">
        <v>45436029.399999999</v>
      </c>
      <c r="E21" s="38">
        <v>44507543.189999998</v>
      </c>
      <c r="F21" s="39">
        <f t="shared" si="0"/>
        <v>97.956497910884792</v>
      </c>
    </row>
    <row r="22" spans="1:6" ht="37.5" x14ac:dyDescent="0.25">
      <c r="A22" s="18" t="s">
        <v>31</v>
      </c>
      <c r="B22" s="8" t="s">
        <v>15</v>
      </c>
      <c r="C22" s="8" t="s">
        <v>32</v>
      </c>
      <c r="D22" s="38">
        <v>65000</v>
      </c>
      <c r="E22" s="38">
        <v>65000</v>
      </c>
      <c r="F22" s="39">
        <f t="shared" si="0"/>
        <v>100</v>
      </c>
    </row>
    <row r="23" spans="1:6" ht="18.75" x14ac:dyDescent="0.25">
      <c r="A23" s="19" t="s">
        <v>33</v>
      </c>
      <c r="B23" s="6" t="s">
        <v>17</v>
      </c>
      <c r="C23" s="6" t="s">
        <v>9</v>
      </c>
      <c r="D23" s="36">
        <f>D24+D26+D28+D27+D25</f>
        <v>211367981.12</v>
      </c>
      <c r="E23" s="36">
        <f>E24+E26+E28+E27+E25</f>
        <v>208271754.41000003</v>
      </c>
      <c r="F23" s="37">
        <f t="shared" si="0"/>
        <v>98.535148657051252</v>
      </c>
    </row>
    <row r="24" spans="1:6" ht="18.75" x14ac:dyDescent="0.25">
      <c r="A24" s="18" t="s">
        <v>34</v>
      </c>
      <c r="B24" s="8" t="s">
        <v>17</v>
      </c>
      <c r="C24" s="8" t="s">
        <v>11</v>
      </c>
      <c r="D24" s="38">
        <v>461571</v>
      </c>
      <c r="E24" s="38">
        <v>461523.02</v>
      </c>
      <c r="F24" s="39">
        <f t="shared" si="0"/>
        <v>99.989605066176168</v>
      </c>
    </row>
    <row r="25" spans="1:6" ht="18.75" x14ac:dyDescent="0.25">
      <c r="A25" s="18" t="s">
        <v>74</v>
      </c>
      <c r="B25" s="8" t="s">
        <v>17</v>
      </c>
      <c r="C25" s="8" t="s">
        <v>52</v>
      </c>
      <c r="D25" s="38">
        <v>1455264.25</v>
      </c>
      <c r="E25" s="38">
        <v>1455264.25</v>
      </c>
      <c r="F25" s="39">
        <f t="shared" si="0"/>
        <v>100</v>
      </c>
    </row>
    <row r="26" spans="1:6" ht="18.75" x14ac:dyDescent="0.25">
      <c r="A26" s="18" t="s">
        <v>35</v>
      </c>
      <c r="B26" s="8" t="s">
        <v>17</v>
      </c>
      <c r="C26" s="8" t="s">
        <v>30</v>
      </c>
      <c r="D26" s="38">
        <v>182745400.59</v>
      </c>
      <c r="E26" s="38">
        <v>179885642.15000004</v>
      </c>
      <c r="F26" s="39">
        <f t="shared" si="0"/>
        <v>98.435113315701997</v>
      </c>
    </row>
    <row r="27" spans="1:6" ht="18.75" x14ac:dyDescent="0.25">
      <c r="A27" s="18" t="s">
        <v>70</v>
      </c>
      <c r="B27" s="8" t="s">
        <v>17</v>
      </c>
      <c r="C27" s="8" t="s">
        <v>57</v>
      </c>
      <c r="D27" s="38">
        <v>24081991.27</v>
      </c>
      <c r="E27" s="38">
        <v>23845570.98</v>
      </c>
      <c r="F27" s="39">
        <f t="shared" si="0"/>
        <v>99.018269347624425</v>
      </c>
    </row>
    <row r="28" spans="1:6" ht="18.75" x14ac:dyDescent="0.25">
      <c r="A28" s="18" t="s">
        <v>36</v>
      </c>
      <c r="B28" s="8" t="s">
        <v>17</v>
      </c>
      <c r="C28" s="8" t="s">
        <v>37</v>
      </c>
      <c r="D28" s="38">
        <v>2623754.0100000002</v>
      </c>
      <c r="E28" s="38">
        <v>2623754.0099999998</v>
      </c>
      <c r="F28" s="39">
        <f t="shared" si="0"/>
        <v>99.999999999999972</v>
      </c>
    </row>
    <row r="29" spans="1:6" ht="18.75" x14ac:dyDescent="0.25">
      <c r="A29" s="19" t="s">
        <v>38</v>
      </c>
      <c r="B29" s="6" t="s">
        <v>19</v>
      </c>
      <c r="C29" s="6" t="s">
        <v>9</v>
      </c>
      <c r="D29" s="36">
        <f>D30+D31+D32+D33</f>
        <v>311487465.70999998</v>
      </c>
      <c r="E29" s="36">
        <f>E30+E31+E32+E33</f>
        <v>245713349.28999999</v>
      </c>
      <c r="F29" s="37">
        <f t="shared" si="0"/>
        <v>78.883864148409501</v>
      </c>
    </row>
    <row r="30" spans="1:6" ht="18.75" x14ac:dyDescent="0.25">
      <c r="A30" s="18" t="s">
        <v>39</v>
      </c>
      <c r="B30" s="8" t="s">
        <v>19</v>
      </c>
      <c r="C30" s="8" t="s">
        <v>11</v>
      </c>
      <c r="D30" s="38">
        <v>8048198.6500000004</v>
      </c>
      <c r="E30" s="38">
        <v>8047598.6500000004</v>
      </c>
      <c r="F30" s="39">
        <f t="shared" si="0"/>
        <v>99.992544915625317</v>
      </c>
    </row>
    <row r="31" spans="1:6" ht="18.75" x14ac:dyDescent="0.25">
      <c r="A31" s="18" t="s">
        <v>40</v>
      </c>
      <c r="B31" s="8" t="s">
        <v>19</v>
      </c>
      <c r="C31" s="8" t="s">
        <v>13</v>
      </c>
      <c r="D31" s="38">
        <v>64080704</v>
      </c>
      <c r="E31" s="38">
        <v>0</v>
      </c>
      <c r="F31" s="39">
        <f t="shared" si="0"/>
        <v>0</v>
      </c>
    </row>
    <row r="32" spans="1:6" ht="18.75" x14ac:dyDescent="0.25">
      <c r="A32" s="18" t="s">
        <v>41</v>
      </c>
      <c r="B32" s="8" t="s">
        <v>19</v>
      </c>
      <c r="C32" s="8" t="s">
        <v>15</v>
      </c>
      <c r="D32" s="38">
        <v>221568937.12</v>
      </c>
      <c r="E32" s="38">
        <v>219949607.79999998</v>
      </c>
      <c r="F32" s="39">
        <f t="shared" si="0"/>
        <v>99.269153275252208</v>
      </c>
    </row>
    <row r="33" spans="1:6" ht="37.5" x14ac:dyDescent="0.25">
      <c r="A33" s="18" t="s">
        <v>42</v>
      </c>
      <c r="B33" s="8" t="s">
        <v>19</v>
      </c>
      <c r="C33" s="8" t="s">
        <v>19</v>
      </c>
      <c r="D33" s="38">
        <v>17789625.940000001</v>
      </c>
      <c r="E33" s="38">
        <v>17716142.84</v>
      </c>
      <c r="F33" s="39">
        <f t="shared" si="0"/>
        <v>99.58693285486811</v>
      </c>
    </row>
    <row r="34" spans="1:6" ht="18.75" x14ac:dyDescent="0.25">
      <c r="A34" s="20" t="s">
        <v>43</v>
      </c>
      <c r="B34" s="6" t="s">
        <v>21</v>
      </c>
      <c r="C34" s="9" t="s">
        <v>9</v>
      </c>
      <c r="D34" s="36">
        <f>D35</f>
        <v>487541916</v>
      </c>
      <c r="E34" s="36">
        <f>E35</f>
        <v>487541916</v>
      </c>
      <c r="F34" s="37">
        <f t="shared" si="0"/>
        <v>100</v>
      </c>
    </row>
    <row r="35" spans="1:6" ht="18.75" x14ac:dyDescent="0.25">
      <c r="A35" s="21" t="s">
        <v>44</v>
      </c>
      <c r="B35" s="4" t="s">
        <v>21</v>
      </c>
      <c r="C35" s="8" t="s">
        <v>19</v>
      </c>
      <c r="D35" s="38">
        <v>487541916</v>
      </c>
      <c r="E35" s="38">
        <v>487541916</v>
      </c>
      <c r="F35" s="39">
        <f t="shared" si="0"/>
        <v>100</v>
      </c>
    </row>
    <row r="36" spans="1:6" ht="18.75" x14ac:dyDescent="0.25">
      <c r="A36" s="19" t="s">
        <v>45</v>
      </c>
      <c r="B36" s="6" t="s">
        <v>22</v>
      </c>
      <c r="C36" s="6" t="s">
        <v>9</v>
      </c>
      <c r="D36" s="36">
        <f>D37+D38+D40+D41+D39</f>
        <v>941434692.31000006</v>
      </c>
      <c r="E36" s="36">
        <f>E37+E38+E40+E41+E39</f>
        <v>939864428.39999998</v>
      </c>
      <c r="F36" s="37">
        <f t="shared" si="0"/>
        <v>99.833205221474557</v>
      </c>
    </row>
    <row r="37" spans="1:6" ht="18.75" x14ac:dyDescent="0.25">
      <c r="A37" s="18" t="s">
        <v>46</v>
      </c>
      <c r="B37" s="8" t="s">
        <v>22</v>
      </c>
      <c r="C37" s="8" t="s">
        <v>11</v>
      </c>
      <c r="D37" s="38">
        <v>338510007.39000005</v>
      </c>
      <c r="E37" s="38">
        <v>338510006.98000002</v>
      </c>
      <c r="F37" s="39">
        <f t="shared" si="0"/>
        <v>99.999999878880971</v>
      </c>
    </row>
    <row r="38" spans="1:6" ht="18.75" x14ac:dyDescent="0.25">
      <c r="A38" s="18" t="s">
        <v>47</v>
      </c>
      <c r="B38" s="8" t="s">
        <v>22</v>
      </c>
      <c r="C38" s="8" t="s">
        <v>13</v>
      </c>
      <c r="D38" s="38">
        <v>438957549.93000001</v>
      </c>
      <c r="E38" s="38">
        <v>438550720.98000002</v>
      </c>
      <c r="F38" s="39">
        <f t="shared" si="0"/>
        <v>99.907319295438739</v>
      </c>
    </row>
    <row r="39" spans="1:6" ht="18.75" x14ac:dyDescent="0.25">
      <c r="A39" s="18" t="s">
        <v>48</v>
      </c>
      <c r="B39" s="8" t="s">
        <v>22</v>
      </c>
      <c r="C39" s="8" t="s">
        <v>15</v>
      </c>
      <c r="D39" s="38">
        <v>103265594.92</v>
      </c>
      <c r="E39" s="38">
        <v>102143435.52</v>
      </c>
      <c r="F39" s="39">
        <f t="shared" si="0"/>
        <v>98.91332694023663</v>
      </c>
    </row>
    <row r="40" spans="1:6" ht="18.75" x14ac:dyDescent="0.25">
      <c r="A40" s="18" t="s">
        <v>49</v>
      </c>
      <c r="B40" s="8" t="s">
        <v>22</v>
      </c>
      <c r="C40" s="8" t="s">
        <v>22</v>
      </c>
      <c r="D40" s="38">
        <v>1375533</v>
      </c>
      <c r="E40" s="38">
        <v>1375533</v>
      </c>
      <c r="F40" s="39">
        <f t="shared" si="0"/>
        <v>100</v>
      </c>
    </row>
    <row r="41" spans="1:6" ht="18.75" x14ac:dyDescent="0.25">
      <c r="A41" s="18" t="s">
        <v>50</v>
      </c>
      <c r="B41" s="8" t="s">
        <v>22</v>
      </c>
      <c r="C41" s="8" t="s">
        <v>30</v>
      </c>
      <c r="D41" s="38">
        <v>59326007.07</v>
      </c>
      <c r="E41" s="38">
        <v>59284731.920000002</v>
      </c>
      <c r="F41" s="39">
        <f t="shared" si="0"/>
        <v>99.93042654977387</v>
      </c>
    </row>
    <row r="42" spans="1:6" ht="18.75" x14ac:dyDescent="0.25">
      <c r="A42" s="19" t="s">
        <v>51</v>
      </c>
      <c r="B42" s="6" t="s">
        <v>52</v>
      </c>
      <c r="C42" s="6" t="s">
        <v>9</v>
      </c>
      <c r="D42" s="36">
        <f>D43</f>
        <v>108251607.83</v>
      </c>
      <c r="E42" s="36">
        <f>E43</f>
        <v>107993764.89999999</v>
      </c>
      <c r="F42" s="37">
        <f t="shared" si="0"/>
        <v>99.761811454657618</v>
      </c>
    </row>
    <row r="43" spans="1:6" ht="18.75" x14ac:dyDescent="0.25">
      <c r="A43" s="18" t="s">
        <v>53</v>
      </c>
      <c r="B43" s="8" t="s">
        <v>52</v>
      </c>
      <c r="C43" s="8" t="s">
        <v>11</v>
      </c>
      <c r="D43" s="38">
        <v>108251607.83</v>
      </c>
      <c r="E43" s="38">
        <v>107993764.89999999</v>
      </c>
      <c r="F43" s="39">
        <f t="shared" si="0"/>
        <v>99.761811454657618</v>
      </c>
    </row>
    <row r="44" spans="1:6" ht="18.75" x14ac:dyDescent="0.25">
      <c r="A44" s="19" t="s">
        <v>54</v>
      </c>
      <c r="B44" s="6" t="s">
        <v>30</v>
      </c>
      <c r="C44" s="6" t="s">
        <v>9</v>
      </c>
      <c r="D44" s="36">
        <f>D45</f>
        <v>901399</v>
      </c>
      <c r="E44" s="36">
        <f>E45</f>
        <v>600924.19999999995</v>
      </c>
      <c r="F44" s="37">
        <f t="shared" si="0"/>
        <v>66.665727385985562</v>
      </c>
    </row>
    <row r="45" spans="1:6" ht="18.75" x14ac:dyDescent="0.25">
      <c r="A45" s="18" t="s">
        <v>55</v>
      </c>
      <c r="B45" s="8" t="s">
        <v>30</v>
      </c>
      <c r="C45" s="8" t="s">
        <v>22</v>
      </c>
      <c r="D45" s="38">
        <v>901399</v>
      </c>
      <c r="E45" s="38">
        <v>600924.19999999995</v>
      </c>
      <c r="F45" s="39">
        <f t="shared" si="0"/>
        <v>66.665727385985562</v>
      </c>
    </row>
    <row r="46" spans="1:6" ht="18.75" x14ac:dyDescent="0.25">
      <c r="A46" s="19" t="s">
        <v>56</v>
      </c>
      <c r="B46" s="6" t="s">
        <v>57</v>
      </c>
      <c r="C46" s="6" t="s">
        <v>9</v>
      </c>
      <c r="D46" s="36">
        <f>D47+D49+D50+D51+D48</f>
        <v>212822975.29000002</v>
      </c>
      <c r="E46" s="36">
        <f>E47+E49+E50+E51+E48</f>
        <v>207309954.10999998</v>
      </c>
      <c r="F46" s="37">
        <f t="shared" si="0"/>
        <v>97.409574237702572</v>
      </c>
    </row>
    <row r="47" spans="1:6" ht="18.75" x14ac:dyDescent="0.25">
      <c r="A47" s="18" t="s">
        <v>58</v>
      </c>
      <c r="B47" s="8" t="s">
        <v>57</v>
      </c>
      <c r="C47" s="8" t="s">
        <v>11</v>
      </c>
      <c r="D47" s="38">
        <v>3706511.02</v>
      </c>
      <c r="E47" s="38">
        <v>3610100.85</v>
      </c>
      <c r="F47" s="39">
        <f t="shared" si="0"/>
        <v>97.398896982100439</v>
      </c>
    </row>
    <row r="48" spans="1:6" ht="18.75" x14ac:dyDescent="0.25">
      <c r="A48" s="18" t="s">
        <v>68</v>
      </c>
      <c r="B48" s="8" t="s">
        <v>57</v>
      </c>
      <c r="C48" s="8" t="s">
        <v>13</v>
      </c>
      <c r="D48" s="38">
        <v>738288</v>
      </c>
      <c r="E48" s="38">
        <v>559304</v>
      </c>
      <c r="F48" s="39">
        <f t="shared" si="0"/>
        <v>75.756886201590717</v>
      </c>
    </row>
    <row r="49" spans="1:6" ht="18.75" x14ac:dyDescent="0.25">
      <c r="A49" s="18" t="s">
        <v>59</v>
      </c>
      <c r="B49" s="8" t="s">
        <v>57</v>
      </c>
      <c r="C49" s="8" t="s">
        <v>15</v>
      </c>
      <c r="D49" s="38">
        <v>134327868.19</v>
      </c>
      <c r="E49" s="38">
        <v>131302942.59999999</v>
      </c>
      <c r="F49" s="39">
        <f t="shared" si="0"/>
        <v>97.748102734928096</v>
      </c>
    </row>
    <row r="50" spans="1:6" ht="18.75" x14ac:dyDescent="0.25">
      <c r="A50" s="18" t="s">
        <v>60</v>
      </c>
      <c r="B50" s="8" t="s">
        <v>57</v>
      </c>
      <c r="C50" s="8" t="s">
        <v>17</v>
      </c>
      <c r="D50" s="38">
        <v>58237240</v>
      </c>
      <c r="E50" s="38">
        <v>56024605.460000008</v>
      </c>
      <c r="F50" s="39">
        <f t="shared" si="0"/>
        <v>96.200653499376017</v>
      </c>
    </row>
    <row r="51" spans="1:6" ht="18.75" x14ac:dyDescent="0.25">
      <c r="A51" s="18" t="s">
        <v>61</v>
      </c>
      <c r="B51" s="8" t="s">
        <v>57</v>
      </c>
      <c r="C51" s="8" t="s">
        <v>21</v>
      </c>
      <c r="D51" s="38">
        <v>15813068.08</v>
      </c>
      <c r="E51" s="38">
        <v>15813001.199999999</v>
      </c>
      <c r="F51" s="39">
        <f t="shared" si="0"/>
        <v>99.999577058672855</v>
      </c>
    </row>
    <row r="52" spans="1:6" ht="18.75" x14ac:dyDescent="0.25">
      <c r="A52" s="22" t="s">
        <v>62</v>
      </c>
      <c r="B52" s="6" t="s">
        <v>24</v>
      </c>
      <c r="C52" s="6" t="s">
        <v>9</v>
      </c>
      <c r="D52" s="36">
        <f>D53+D54</f>
        <v>45498739.18</v>
      </c>
      <c r="E52" s="36">
        <f>E53+E54</f>
        <v>45498739.18</v>
      </c>
      <c r="F52" s="37">
        <f t="shared" si="0"/>
        <v>100</v>
      </c>
    </row>
    <row r="53" spans="1:6" ht="18.75" x14ac:dyDescent="0.25">
      <c r="A53" s="23" t="s">
        <v>63</v>
      </c>
      <c r="B53" s="8" t="s">
        <v>24</v>
      </c>
      <c r="C53" s="8" t="s">
        <v>11</v>
      </c>
      <c r="D53" s="38">
        <v>40298739.18</v>
      </c>
      <c r="E53" s="38">
        <v>40298739.18</v>
      </c>
      <c r="F53" s="39">
        <f t="shared" si="0"/>
        <v>100</v>
      </c>
    </row>
    <row r="54" spans="1:6" ht="18.75" x14ac:dyDescent="0.25">
      <c r="A54" s="23" t="s">
        <v>71</v>
      </c>
      <c r="B54" s="8" t="s">
        <v>24</v>
      </c>
      <c r="C54" s="8" t="s">
        <v>13</v>
      </c>
      <c r="D54" s="38">
        <v>5200000</v>
      </c>
      <c r="E54" s="38">
        <v>5200000</v>
      </c>
      <c r="F54" s="39">
        <f t="shared" si="0"/>
        <v>100</v>
      </c>
    </row>
    <row r="55" spans="1:6" ht="18.75" x14ac:dyDescent="0.25">
      <c r="A55" s="19" t="s">
        <v>64</v>
      </c>
      <c r="B55" s="6" t="s">
        <v>37</v>
      </c>
      <c r="C55" s="6" t="s">
        <v>9</v>
      </c>
      <c r="D55" s="36">
        <f>D56</f>
        <v>2296115</v>
      </c>
      <c r="E55" s="36">
        <f>E56</f>
        <v>2296115</v>
      </c>
      <c r="F55" s="37">
        <f t="shared" si="0"/>
        <v>100</v>
      </c>
    </row>
    <row r="56" spans="1:6" ht="18.75" x14ac:dyDescent="0.25">
      <c r="A56" s="18" t="s">
        <v>65</v>
      </c>
      <c r="B56" s="8" t="s">
        <v>37</v>
      </c>
      <c r="C56" s="8" t="s">
        <v>13</v>
      </c>
      <c r="D56" s="38">
        <v>2296115</v>
      </c>
      <c r="E56" s="38">
        <v>2296115</v>
      </c>
      <c r="F56" s="39">
        <f t="shared" si="0"/>
        <v>100</v>
      </c>
    </row>
  </sheetData>
  <mergeCells count="4">
    <mergeCell ref="C1:E1"/>
    <mergeCell ref="B2:F2"/>
    <mergeCell ref="A3:F3"/>
    <mergeCell ref="A7:F7"/>
  </mergeCells>
  <pageMargins left="0.98425196850393704" right="0.59055118110236227" top="0.59055118110236227" bottom="0.59055118110236227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zoomScaleNormal="100" workbookViewId="0">
      <selection activeCell="A61" sqref="A61"/>
    </sheetView>
  </sheetViews>
  <sheetFormatPr defaultColWidth="9.140625" defaultRowHeight="15" x14ac:dyDescent="0.25"/>
  <cols>
    <col min="1" max="1" width="74.140625" style="14" customWidth="1"/>
    <col min="2" max="3" width="5.7109375" style="14" customWidth="1"/>
    <col min="4" max="4" width="22" style="14" customWidth="1"/>
    <col min="5" max="10" width="21.85546875" style="14" customWidth="1"/>
    <col min="11" max="16384" width="9.140625" style="14"/>
  </cols>
  <sheetData>
    <row r="1" spans="1:10" s="13" customFormat="1" ht="18.75" x14ac:dyDescent="0.25">
      <c r="A1" s="2"/>
      <c r="B1" s="3"/>
      <c r="C1" s="40" t="s">
        <v>73</v>
      </c>
      <c r="D1" s="40"/>
      <c r="E1" s="40"/>
      <c r="F1" s="26"/>
      <c r="G1" s="16"/>
      <c r="H1" s="16"/>
      <c r="J1" s="16"/>
    </row>
    <row r="2" spans="1:10" s="13" customFormat="1" ht="18.75" x14ac:dyDescent="0.25">
      <c r="A2" s="2"/>
      <c r="B2" s="40" t="s">
        <v>0</v>
      </c>
      <c r="C2" s="40"/>
      <c r="D2" s="40"/>
      <c r="E2" s="40"/>
      <c r="F2" s="26"/>
      <c r="G2" s="16"/>
      <c r="H2" s="16"/>
      <c r="J2" s="16"/>
    </row>
    <row r="3" spans="1:10" s="13" customFormat="1" ht="22.5" customHeight="1" x14ac:dyDescent="0.25">
      <c r="A3" s="40" t="s">
        <v>1</v>
      </c>
      <c r="B3" s="40"/>
      <c r="C3" s="40"/>
      <c r="D3" s="40"/>
      <c r="E3" s="40"/>
      <c r="F3" s="26"/>
      <c r="G3" s="16"/>
      <c r="H3" s="16"/>
      <c r="J3" s="16"/>
    </row>
    <row r="4" spans="1:10" s="13" customFormat="1" ht="36" customHeight="1" x14ac:dyDescent="0.25">
      <c r="A4" s="43" t="s">
        <v>75</v>
      </c>
      <c r="B4" s="44"/>
      <c r="C4" s="44"/>
      <c r="D4" s="44"/>
      <c r="E4" s="44"/>
      <c r="F4" s="27"/>
      <c r="G4" s="16"/>
      <c r="H4" s="16"/>
      <c r="J4" s="16"/>
    </row>
    <row r="5" spans="1:10" s="13" customFormat="1" ht="34.5" customHeight="1" x14ac:dyDescent="0.25">
      <c r="A5" s="24"/>
      <c r="B5" s="25"/>
      <c r="C5" s="25"/>
      <c r="D5" s="25"/>
      <c r="E5" s="25"/>
      <c r="F5" s="25"/>
      <c r="G5" s="25"/>
      <c r="H5" s="25"/>
      <c r="I5" s="25"/>
      <c r="J5" s="25"/>
    </row>
    <row r="6" spans="1:10" ht="50.25" customHeight="1" x14ac:dyDescent="0.25">
      <c r="A6" s="42" t="s">
        <v>72</v>
      </c>
      <c r="B6" s="42"/>
      <c r="C6" s="42"/>
      <c r="D6" s="42"/>
      <c r="E6" s="42"/>
      <c r="F6" s="28"/>
      <c r="G6" s="17"/>
      <c r="H6" s="17"/>
      <c r="J6" s="17"/>
    </row>
    <row r="7" spans="1:10" ht="18.75" x14ac:dyDescent="0.25">
      <c r="A7" s="1"/>
      <c r="B7" s="1"/>
      <c r="C7" s="1"/>
      <c r="D7" s="1"/>
      <c r="E7" s="1"/>
      <c r="F7" s="1"/>
      <c r="G7" s="1"/>
      <c r="H7" s="1"/>
      <c r="I7" s="29"/>
      <c r="J7" s="1"/>
    </row>
    <row r="8" spans="1:10" ht="18.75" x14ac:dyDescent="0.25">
      <c r="A8" s="2"/>
      <c r="B8" s="3"/>
      <c r="C8" s="3"/>
      <c r="D8" s="3"/>
      <c r="E8" s="26" t="s">
        <v>2</v>
      </c>
      <c r="F8" s="26"/>
      <c r="G8" s="26"/>
      <c r="H8" s="26"/>
      <c r="I8" s="26"/>
      <c r="J8" s="26"/>
    </row>
    <row r="9" spans="1:10" s="15" customFormat="1" ht="52.5" customHeight="1" x14ac:dyDescent="0.25">
      <c r="A9" s="9" t="s">
        <v>3</v>
      </c>
      <c r="B9" s="9" t="s">
        <v>4</v>
      </c>
      <c r="C9" s="9" t="s">
        <v>5</v>
      </c>
      <c r="D9" s="9" t="s">
        <v>6</v>
      </c>
      <c r="E9" s="9" t="s">
        <v>7</v>
      </c>
      <c r="F9" s="9" t="s">
        <v>78</v>
      </c>
      <c r="G9" s="9" t="s">
        <v>76</v>
      </c>
      <c r="H9" s="9" t="s">
        <v>77</v>
      </c>
      <c r="I9" s="9" t="s">
        <v>79</v>
      </c>
      <c r="J9" s="9" t="s">
        <v>80</v>
      </c>
    </row>
    <row r="10" spans="1:10" ht="35.1" customHeight="1" x14ac:dyDescent="0.25">
      <c r="A10" s="19" t="s">
        <v>8</v>
      </c>
      <c r="B10" s="6" t="s">
        <v>9</v>
      </c>
      <c r="C10" s="6" t="s">
        <v>9</v>
      </c>
      <c r="D10" s="10">
        <f>D11+D19+D21+D24+D30+D37+D43+D45+D47+D53+D56+D59+D35</f>
        <v>2058413267.1899998</v>
      </c>
      <c r="E10" s="10">
        <f>E11+E19+E21+E24+E30+E37+E43+E45+E47+E53+E56+E59+E35</f>
        <v>1910257276.79</v>
      </c>
      <c r="F10" s="10">
        <f>D10-E10</f>
        <v>148155990.39999986</v>
      </c>
      <c r="G10" s="10">
        <f>G11+G19+G21+G24+G30+G35+G37+G43+G45+G47+G53+G56</f>
        <v>992385262.71999991</v>
      </c>
      <c r="H10" s="10">
        <f>H11+H19+H21+H24+H30+H35+H37+H43+H45+H47+H53+H56</f>
        <v>917872014.06999981</v>
      </c>
      <c r="I10" s="10">
        <f>I11+I19+I21+I24+I30+I35+I37+I43+I45+I47+I53+I56</f>
        <v>136101737.71000001</v>
      </c>
      <c r="J10" s="10">
        <f>J11+J19+J21+J24+J30+J35+J37+J43+J45+J47+J53+J56</f>
        <v>12054252.690000117</v>
      </c>
    </row>
    <row r="11" spans="1:10" ht="35.1" customHeight="1" x14ac:dyDescent="0.25">
      <c r="A11" s="19" t="s">
        <v>10</v>
      </c>
      <c r="B11" s="6" t="s">
        <v>11</v>
      </c>
      <c r="C11" s="6" t="s">
        <v>9</v>
      </c>
      <c r="D11" s="10">
        <f>D12+D13+D14+D16+D17+D18+D15</f>
        <v>253848015.52000001</v>
      </c>
      <c r="E11" s="10">
        <f>E12+E13+E14++E16+E17+E18+E15</f>
        <v>142026248.12</v>
      </c>
      <c r="F11" s="10">
        <f t="shared" ref="F11:F57" si="0">D11-E11</f>
        <v>111821767.40000001</v>
      </c>
      <c r="G11" s="10">
        <v>137620930.12</v>
      </c>
      <c r="H11" s="10">
        <f>E11-G11</f>
        <v>4405318</v>
      </c>
      <c r="I11" s="10">
        <v>111821767.40000001</v>
      </c>
      <c r="J11" s="10">
        <f>F11-I11</f>
        <v>0</v>
      </c>
    </row>
    <row r="12" spans="1:10" ht="35.1" customHeight="1" x14ac:dyDescent="0.25">
      <c r="A12" s="18" t="s">
        <v>12</v>
      </c>
      <c r="B12" s="8" t="s">
        <v>11</v>
      </c>
      <c r="C12" s="8" t="s">
        <v>13</v>
      </c>
      <c r="D12" s="11">
        <v>2529941.0299999998</v>
      </c>
      <c r="E12" s="11">
        <v>2501057.4</v>
      </c>
      <c r="F12" s="11">
        <f t="shared" si="0"/>
        <v>28883.629999999888</v>
      </c>
      <c r="G12" s="11">
        <v>2501057.4</v>
      </c>
      <c r="H12" s="11">
        <f t="shared" ref="H12:H57" si="1">E12-G12</f>
        <v>0</v>
      </c>
      <c r="I12" s="30">
        <v>28883.63</v>
      </c>
      <c r="J12" s="11">
        <f t="shared" ref="J12:J57" si="2">F12-I12</f>
        <v>-1.127773430198431E-10</v>
      </c>
    </row>
    <row r="13" spans="1:10" ht="72" customHeight="1" x14ac:dyDescent="0.25">
      <c r="A13" s="18" t="s">
        <v>14</v>
      </c>
      <c r="B13" s="8" t="s">
        <v>11</v>
      </c>
      <c r="C13" s="8" t="s">
        <v>15</v>
      </c>
      <c r="D13" s="11">
        <v>5682731</v>
      </c>
      <c r="E13" s="11">
        <v>5661898.8899999997</v>
      </c>
      <c r="F13" s="11">
        <f t="shared" si="0"/>
        <v>20832.110000000335</v>
      </c>
      <c r="G13" s="11">
        <v>5661898.8899999997</v>
      </c>
      <c r="H13" s="11">
        <f t="shared" si="1"/>
        <v>0</v>
      </c>
      <c r="I13" s="11">
        <v>20832.11</v>
      </c>
      <c r="J13" s="11">
        <f t="shared" si="2"/>
        <v>3.3469405025243759E-10</v>
      </c>
    </row>
    <row r="14" spans="1:10" ht="88.9" customHeight="1" x14ac:dyDescent="0.25">
      <c r="A14" s="18" t="s">
        <v>16</v>
      </c>
      <c r="B14" s="8" t="s">
        <v>11</v>
      </c>
      <c r="C14" s="8" t="s">
        <v>17</v>
      </c>
      <c r="D14" s="11">
        <v>47799438.049999997</v>
      </c>
      <c r="E14" s="11">
        <v>47628378.82</v>
      </c>
      <c r="F14" s="11">
        <f t="shared" si="0"/>
        <v>171059.22999999672</v>
      </c>
      <c r="G14" s="11">
        <v>46624278.82</v>
      </c>
      <c r="H14" s="11">
        <f t="shared" si="1"/>
        <v>1004100</v>
      </c>
      <c r="I14" s="11">
        <v>171059.23</v>
      </c>
      <c r="J14" s="11">
        <f t="shared" si="2"/>
        <v>-3.2887328416109085E-9</v>
      </c>
    </row>
    <row r="15" spans="1:10" ht="35.1" customHeight="1" x14ac:dyDescent="0.25">
      <c r="A15" s="18" t="s">
        <v>18</v>
      </c>
      <c r="B15" s="8" t="s">
        <v>11</v>
      </c>
      <c r="C15" s="8" t="s">
        <v>19</v>
      </c>
      <c r="D15" s="11">
        <v>128467</v>
      </c>
      <c r="E15" s="11">
        <v>128467</v>
      </c>
      <c r="F15" s="11">
        <f t="shared" si="0"/>
        <v>0</v>
      </c>
      <c r="G15" s="11">
        <v>0</v>
      </c>
      <c r="H15" s="11">
        <f t="shared" si="1"/>
        <v>128467</v>
      </c>
      <c r="I15" s="11">
        <v>0</v>
      </c>
      <c r="J15" s="11">
        <f t="shared" si="2"/>
        <v>0</v>
      </c>
    </row>
    <row r="16" spans="1:10" ht="35.1" customHeight="1" x14ac:dyDescent="0.25">
      <c r="A16" s="18" t="s">
        <v>20</v>
      </c>
      <c r="B16" s="8" t="s">
        <v>11</v>
      </c>
      <c r="C16" s="8" t="s">
        <v>21</v>
      </c>
      <c r="D16" s="11">
        <v>12179579.039999999</v>
      </c>
      <c r="E16" s="11">
        <v>12174946</v>
      </c>
      <c r="F16" s="11">
        <f t="shared" si="0"/>
        <v>4633.0399999991059</v>
      </c>
      <c r="G16" s="11">
        <v>12174946</v>
      </c>
      <c r="H16" s="11">
        <f t="shared" si="1"/>
        <v>0</v>
      </c>
      <c r="I16" s="11">
        <v>4633.04</v>
      </c>
      <c r="J16" s="11">
        <f t="shared" si="2"/>
        <v>-8.9403329184278846E-10</v>
      </c>
    </row>
    <row r="17" spans="1:10" ht="35.1" customHeight="1" x14ac:dyDescent="0.25">
      <c r="A17" s="18" t="s">
        <v>23</v>
      </c>
      <c r="B17" s="8" t="s">
        <v>11</v>
      </c>
      <c r="C17" s="8" t="s">
        <v>24</v>
      </c>
      <c r="D17" s="11">
        <v>1952765.6</v>
      </c>
      <c r="E17" s="11">
        <v>0</v>
      </c>
      <c r="F17" s="11">
        <f t="shared" si="0"/>
        <v>1952765.6</v>
      </c>
      <c r="G17" s="11">
        <v>0</v>
      </c>
      <c r="H17" s="11">
        <f t="shared" si="1"/>
        <v>0</v>
      </c>
      <c r="I17" s="11">
        <v>1952765.6</v>
      </c>
      <c r="J17" s="11">
        <f t="shared" si="2"/>
        <v>0</v>
      </c>
    </row>
    <row r="18" spans="1:10" ht="35.1" customHeight="1" x14ac:dyDescent="0.25">
      <c r="A18" s="18" t="s">
        <v>25</v>
      </c>
      <c r="B18" s="8" t="s">
        <v>11</v>
      </c>
      <c r="C18" s="8" t="s">
        <v>26</v>
      </c>
      <c r="D18" s="11">
        <v>183575093.80000001</v>
      </c>
      <c r="E18" s="11">
        <v>73931500.010000005</v>
      </c>
      <c r="F18" s="11">
        <f t="shared" si="0"/>
        <v>109643593.79000001</v>
      </c>
      <c r="G18" s="11">
        <v>70658749.010000005</v>
      </c>
      <c r="H18" s="11">
        <f t="shared" si="1"/>
        <v>3272751</v>
      </c>
      <c r="I18" s="11">
        <v>109643593.79000001</v>
      </c>
      <c r="J18" s="11">
        <f t="shared" si="2"/>
        <v>0</v>
      </c>
    </row>
    <row r="19" spans="1:10" ht="35.1" customHeight="1" x14ac:dyDescent="0.25">
      <c r="A19" s="19" t="s">
        <v>27</v>
      </c>
      <c r="B19" s="6" t="s">
        <v>13</v>
      </c>
      <c r="C19" s="6" t="s">
        <v>9</v>
      </c>
      <c r="D19" s="10">
        <f>D20</f>
        <v>272800</v>
      </c>
      <c r="E19" s="10">
        <f>E20</f>
        <v>2800</v>
      </c>
      <c r="F19" s="10">
        <f t="shared" si="0"/>
        <v>270000</v>
      </c>
      <c r="G19" s="10">
        <v>2800</v>
      </c>
      <c r="H19" s="10">
        <f t="shared" si="1"/>
        <v>0</v>
      </c>
      <c r="I19" s="10">
        <f>I20</f>
        <v>270000</v>
      </c>
      <c r="J19" s="10">
        <f t="shared" si="2"/>
        <v>0</v>
      </c>
    </row>
    <row r="20" spans="1:10" ht="35.1" customHeight="1" x14ac:dyDescent="0.25">
      <c r="A20" s="18" t="s">
        <v>28</v>
      </c>
      <c r="B20" s="8" t="s">
        <v>13</v>
      </c>
      <c r="C20" s="8" t="s">
        <v>17</v>
      </c>
      <c r="D20" s="11">
        <v>272800</v>
      </c>
      <c r="E20" s="11">
        <v>2800</v>
      </c>
      <c r="F20" s="11">
        <f t="shared" si="0"/>
        <v>270000</v>
      </c>
      <c r="G20" s="11">
        <v>2800</v>
      </c>
      <c r="H20" s="11">
        <f t="shared" si="1"/>
        <v>0</v>
      </c>
      <c r="I20" s="11">
        <v>270000</v>
      </c>
      <c r="J20" s="11">
        <f>F20-I20</f>
        <v>0</v>
      </c>
    </row>
    <row r="21" spans="1:10" ht="35.1" customHeight="1" x14ac:dyDescent="0.25">
      <c r="A21" s="19" t="s">
        <v>29</v>
      </c>
      <c r="B21" s="6" t="s">
        <v>15</v>
      </c>
      <c r="C21" s="6" t="s">
        <v>9</v>
      </c>
      <c r="D21" s="10">
        <f>D22+D23</f>
        <v>36706865</v>
      </c>
      <c r="E21" s="10">
        <f>E22+E23</f>
        <v>35431126.5</v>
      </c>
      <c r="F21" s="10">
        <f t="shared" si="0"/>
        <v>1275738.5</v>
      </c>
      <c r="G21" s="10">
        <v>35431126.5</v>
      </c>
      <c r="H21" s="10">
        <f t="shared" si="1"/>
        <v>0</v>
      </c>
      <c r="I21" s="10">
        <v>1275738.5</v>
      </c>
      <c r="J21" s="10">
        <f t="shared" si="2"/>
        <v>0</v>
      </c>
    </row>
    <row r="22" spans="1:10" ht="35.1" customHeight="1" x14ac:dyDescent="0.25">
      <c r="A22" s="18" t="s">
        <v>69</v>
      </c>
      <c r="B22" s="8" t="s">
        <v>15</v>
      </c>
      <c r="C22" s="8" t="s">
        <v>57</v>
      </c>
      <c r="D22" s="11">
        <v>36637865</v>
      </c>
      <c r="E22" s="11">
        <v>35362126.5</v>
      </c>
      <c r="F22" s="11">
        <f t="shared" si="0"/>
        <v>1275738.5</v>
      </c>
      <c r="G22" s="11">
        <v>35362126.5</v>
      </c>
      <c r="H22" s="11">
        <f t="shared" si="1"/>
        <v>0</v>
      </c>
      <c r="I22" s="11">
        <v>1275738.5</v>
      </c>
      <c r="J22" s="11">
        <f t="shared" si="2"/>
        <v>0</v>
      </c>
    </row>
    <row r="23" spans="1:10" ht="35.1" customHeight="1" x14ac:dyDescent="0.25">
      <c r="A23" s="18" t="s">
        <v>31</v>
      </c>
      <c r="B23" s="8" t="s">
        <v>15</v>
      </c>
      <c r="C23" s="8" t="s">
        <v>32</v>
      </c>
      <c r="D23" s="11">
        <v>69000</v>
      </c>
      <c r="E23" s="11">
        <v>69000</v>
      </c>
      <c r="F23" s="11">
        <f t="shared" si="0"/>
        <v>0</v>
      </c>
      <c r="G23" s="11">
        <v>69000</v>
      </c>
      <c r="H23" s="11">
        <f t="shared" si="1"/>
        <v>0</v>
      </c>
      <c r="I23" s="11">
        <v>0</v>
      </c>
      <c r="J23" s="11">
        <f t="shared" si="2"/>
        <v>0</v>
      </c>
    </row>
    <row r="24" spans="1:10" ht="35.1" customHeight="1" x14ac:dyDescent="0.25">
      <c r="A24" s="19" t="s">
        <v>33</v>
      </c>
      <c r="B24" s="6" t="s">
        <v>17</v>
      </c>
      <c r="C24" s="6" t="s">
        <v>9</v>
      </c>
      <c r="D24" s="10">
        <f>D25+D27+D29+D28+D26</f>
        <v>203066057.41</v>
      </c>
      <c r="E24" s="10">
        <f>E25+E27+E29+E28+E26</f>
        <v>186847013.73000002</v>
      </c>
      <c r="F24" s="10">
        <f t="shared" si="0"/>
        <v>16219043.679999977</v>
      </c>
      <c r="G24" s="10">
        <v>147041082.46000001</v>
      </c>
      <c r="H24" s="10">
        <f t="shared" si="1"/>
        <v>39805931.270000011</v>
      </c>
      <c r="I24" s="10">
        <v>11164174.949999999</v>
      </c>
      <c r="J24" s="10">
        <f t="shared" si="2"/>
        <v>5054868.7299999781</v>
      </c>
    </row>
    <row r="25" spans="1:10" ht="35.1" customHeight="1" x14ac:dyDescent="0.25">
      <c r="A25" s="18" t="s">
        <v>34</v>
      </c>
      <c r="B25" s="8" t="s">
        <v>17</v>
      </c>
      <c r="C25" s="8" t="s">
        <v>11</v>
      </c>
      <c r="D25" s="11">
        <v>444203.3</v>
      </c>
      <c r="E25" s="11">
        <v>444203.23</v>
      </c>
      <c r="F25" s="11">
        <f t="shared" si="0"/>
        <v>7.0000000006984919E-2</v>
      </c>
      <c r="G25" s="11">
        <v>109503.23</v>
      </c>
      <c r="H25" s="11">
        <f t="shared" si="1"/>
        <v>334700</v>
      </c>
      <c r="I25" s="11">
        <v>7.0000000000000007E-2</v>
      </c>
      <c r="J25" s="11">
        <f t="shared" si="2"/>
        <v>6.9849126482779411E-12</v>
      </c>
    </row>
    <row r="26" spans="1:10" ht="35.1" customHeight="1" x14ac:dyDescent="0.25">
      <c r="A26" s="18" t="s">
        <v>74</v>
      </c>
      <c r="B26" s="8" t="s">
        <v>17</v>
      </c>
      <c r="C26" s="8" t="s">
        <v>52</v>
      </c>
      <c r="D26" s="11">
        <v>960036</v>
      </c>
      <c r="E26" s="11">
        <v>959975.55</v>
      </c>
      <c r="F26" s="11">
        <f t="shared" si="0"/>
        <v>60.449999999953434</v>
      </c>
      <c r="G26" s="11">
        <v>959975.55</v>
      </c>
      <c r="H26" s="11">
        <f t="shared" si="1"/>
        <v>0</v>
      </c>
      <c r="I26" s="11">
        <v>60.45</v>
      </c>
      <c r="J26" s="11">
        <f t="shared" si="2"/>
        <v>-4.6568970901716966E-11</v>
      </c>
    </row>
    <row r="27" spans="1:10" ht="35.1" customHeight="1" x14ac:dyDescent="0.25">
      <c r="A27" s="18" t="s">
        <v>35</v>
      </c>
      <c r="B27" s="8" t="s">
        <v>17</v>
      </c>
      <c r="C27" s="8" t="s">
        <v>30</v>
      </c>
      <c r="D27" s="11">
        <v>183285676.16999999</v>
      </c>
      <c r="E27" s="11">
        <v>174721744.77000001</v>
      </c>
      <c r="F27" s="11">
        <f t="shared" si="0"/>
        <v>8563931.3999999762</v>
      </c>
      <c r="G27" s="11">
        <v>139726846.97</v>
      </c>
      <c r="H27" s="11">
        <f t="shared" si="1"/>
        <v>34994897.800000012</v>
      </c>
      <c r="I27" s="11">
        <v>8558829.1999999993</v>
      </c>
      <c r="J27" s="11">
        <f t="shared" si="2"/>
        <v>5102.1999999769032</v>
      </c>
    </row>
    <row r="28" spans="1:10" ht="35.1" customHeight="1" x14ac:dyDescent="0.25">
      <c r="A28" s="18" t="s">
        <v>70</v>
      </c>
      <c r="B28" s="8" t="s">
        <v>17</v>
      </c>
      <c r="C28" s="8" t="s">
        <v>57</v>
      </c>
      <c r="D28" s="11">
        <v>15573107.050000001</v>
      </c>
      <c r="E28" s="11">
        <v>9701285.1799999997</v>
      </c>
      <c r="F28" s="11">
        <f t="shared" si="0"/>
        <v>5871821.870000001</v>
      </c>
      <c r="G28" s="11">
        <v>5269051.71</v>
      </c>
      <c r="H28" s="11">
        <f t="shared" si="1"/>
        <v>4432233.47</v>
      </c>
      <c r="I28" s="11">
        <v>822055.34</v>
      </c>
      <c r="J28" s="11">
        <f t="shared" si="2"/>
        <v>5049766.5300000012</v>
      </c>
    </row>
    <row r="29" spans="1:10" ht="35.1" customHeight="1" x14ac:dyDescent="0.25">
      <c r="A29" s="18" t="s">
        <v>36</v>
      </c>
      <c r="B29" s="8" t="s">
        <v>17</v>
      </c>
      <c r="C29" s="8" t="s">
        <v>37</v>
      </c>
      <c r="D29" s="11">
        <v>2803034.89</v>
      </c>
      <c r="E29" s="11">
        <v>1019805</v>
      </c>
      <c r="F29" s="11">
        <f t="shared" si="0"/>
        <v>1783229.8900000001</v>
      </c>
      <c r="G29" s="11">
        <v>975705</v>
      </c>
      <c r="H29" s="11">
        <f t="shared" si="1"/>
        <v>44100</v>
      </c>
      <c r="I29" s="11">
        <v>1783229.89</v>
      </c>
      <c r="J29" s="11">
        <f t="shared" si="2"/>
        <v>0</v>
      </c>
    </row>
    <row r="30" spans="1:10" ht="35.1" customHeight="1" x14ac:dyDescent="0.25">
      <c r="A30" s="19" t="s">
        <v>38</v>
      </c>
      <c r="B30" s="6" t="s">
        <v>19</v>
      </c>
      <c r="C30" s="6" t="s">
        <v>9</v>
      </c>
      <c r="D30" s="10">
        <f>D31+D32+D33+D34</f>
        <v>240814526.41</v>
      </c>
      <c r="E30" s="10">
        <f>E31+E32+E33+E34</f>
        <v>231874759.91999999</v>
      </c>
      <c r="F30" s="10">
        <f t="shared" si="0"/>
        <v>8939766.4900000095</v>
      </c>
      <c r="G30" s="10">
        <v>214993797.41</v>
      </c>
      <c r="H30" s="10">
        <f t="shared" si="1"/>
        <v>16880962.50999999</v>
      </c>
      <c r="I30" s="10">
        <v>8939756.5500000007</v>
      </c>
      <c r="J30" s="10">
        <f t="shared" si="2"/>
        <v>9.9400000087916851</v>
      </c>
    </row>
    <row r="31" spans="1:10" ht="35.1" customHeight="1" x14ac:dyDescent="0.25">
      <c r="A31" s="18" t="s">
        <v>39</v>
      </c>
      <c r="B31" s="8" t="s">
        <v>19</v>
      </c>
      <c r="C31" s="8" t="s">
        <v>11</v>
      </c>
      <c r="D31" s="11">
        <v>5378363.75</v>
      </c>
      <c r="E31" s="11">
        <v>5366021.2699999996</v>
      </c>
      <c r="F31" s="11">
        <f t="shared" si="0"/>
        <v>12342.480000000447</v>
      </c>
      <c r="G31" s="11">
        <v>5366021.2699999996</v>
      </c>
      <c r="H31" s="11">
        <f t="shared" si="1"/>
        <v>0</v>
      </c>
      <c r="I31" s="11">
        <v>12342.48</v>
      </c>
      <c r="J31" s="11">
        <f t="shared" si="2"/>
        <v>4.4747139327228069E-10</v>
      </c>
    </row>
    <row r="32" spans="1:10" ht="35.1" customHeight="1" x14ac:dyDescent="0.25">
      <c r="A32" s="18" t="s">
        <v>40</v>
      </c>
      <c r="B32" s="8" t="s">
        <v>19</v>
      </c>
      <c r="C32" s="8" t="s">
        <v>13</v>
      </c>
      <c r="D32" s="11">
        <v>31628382.300000001</v>
      </c>
      <c r="E32" s="11">
        <v>30827864</v>
      </c>
      <c r="F32" s="11">
        <f t="shared" si="0"/>
        <v>800518.30000000075</v>
      </c>
      <c r="G32" s="11">
        <v>30827864</v>
      </c>
      <c r="H32" s="11">
        <f t="shared" si="1"/>
        <v>0</v>
      </c>
      <c r="I32" s="11">
        <v>800518.3</v>
      </c>
      <c r="J32" s="11">
        <f t="shared" si="2"/>
        <v>0</v>
      </c>
    </row>
    <row r="33" spans="1:10" ht="35.1" customHeight="1" x14ac:dyDescent="0.25">
      <c r="A33" s="18" t="s">
        <v>41</v>
      </c>
      <c r="B33" s="8" t="s">
        <v>19</v>
      </c>
      <c r="C33" s="8" t="s">
        <v>15</v>
      </c>
      <c r="D33" s="11">
        <v>189349626.08000001</v>
      </c>
      <c r="E33" s="11">
        <v>181288014.22999999</v>
      </c>
      <c r="F33" s="11">
        <f t="shared" si="0"/>
        <v>8061611.8500000238</v>
      </c>
      <c r="G33" s="11">
        <v>164574401.72</v>
      </c>
      <c r="H33" s="11">
        <f t="shared" si="1"/>
        <v>16713612.50999999</v>
      </c>
      <c r="I33" s="11">
        <v>8061601.9100000001</v>
      </c>
      <c r="J33" s="11">
        <f t="shared" si="2"/>
        <v>9.9400000236928463</v>
      </c>
    </row>
    <row r="34" spans="1:10" ht="35.1" customHeight="1" x14ac:dyDescent="0.25">
      <c r="A34" s="18" t="s">
        <v>42</v>
      </c>
      <c r="B34" s="8" t="s">
        <v>19</v>
      </c>
      <c r="C34" s="8" t="s">
        <v>19</v>
      </c>
      <c r="D34" s="11">
        <v>14458154.279999999</v>
      </c>
      <c r="E34" s="11">
        <v>14392860.42</v>
      </c>
      <c r="F34" s="11">
        <f t="shared" si="0"/>
        <v>65293.859999999404</v>
      </c>
      <c r="G34" s="11">
        <v>14225510.42</v>
      </c>
      <c r="H34" s="11">
        <f t="shared" si="1"/>
        <v>167350</v>
      </c>
      <c r="I34" s="11">
        <v>65293.86</v>
      </c>
      <c r="J34" s="11">
        <f t="shared" si="2"/>
        <v>-5.9662852436304092E-10</v>
      </c>
    </row>
    <row r="35" spans="1:10" ht="35.1" customHeight="1" x14ac:dyDescent="0.25">
      <c r="A35" s="20" t="s">
        <v>43</v>
      </c>
      <c r="B35" s="6" t="s">
        <v>21</v>
      </c>
      <c r="C35" s="9" t="s">
        <v>9</v>
      </c>
      <c r="D35" s="10">
        <f>D36</f>
        <v>1438118.8</v>
      </c>
      <c r="E35" s="10">
        <f>E36</f>
        <v>1242100</v>
      </c>
      <c r="F35" s="10">
        <f t="shared" si="0"/>
        <v>196018.80000000005</v>
      </c>
      <c r="G35" s="10">
        <v>502100</v>
      </c>
      <c r="H35" s="10">
        <f t="shared" si="1"/>
        <v>740000</v>
      </c>
      <c r="I35" s="10">
        <v>196018.8</v>
      </c>
      <c r="J35" s="10">
        <f t="shared" si="2"/>
        <v>0</v>
      </c>
    </row>
    <row r="36" spans="1:10" ht="35.1" customHeight="1" x14ac:dyDescent="0.25">
      <c r="A36" s="21" t="s">
        <v>44</v>
      </c>
      <c r="B36" s="4" t="s">
        <v>21</v>
      </c>
      <c r="C36" s="8" t="s">
        <v>19</v>
      </c>
      <c r="D36" s="11">
        <v>1438118.8</v>
      </c>
      <c r="E36" s="11">
        <v>1242100</v>
      </c>
      <c r="F36" s="11">
        <f t="shared" si="0"/>
        <v>196018.80000000005</v>
      </c>
      <c r="G36" s="11">
        <v>502100</v>
      </c>
      <c r="H36" s="11">
        <f t="shared" si="1"/>
        <v>740000</v>
      </c>
      <c r="I36" s="11">
        <v>196018.8</v>
      </c>
      <c r="J36" s="11">
        <f t="shared" si="2"/>
        <v>0</v>
      </c>
    </row>
    <row r="37" spans="1:10" ht="35.1" customHeight="1" x14ac:dyDescent="0.25">
      <c r="A37" s="19" t="s">
        <v>45</v>
      </c>
      <c r="B37" s="6" t="s">
        <v>22</v>
      </c>
      <c r="C37" s="6" t="s">
        <v>9</v>
      </c>
      <c r="D37" s="10">
        <f>D38+D39+D41+D42+D40</f>
        <v>957929056.71000004</v>
      </c>
      <c r="E37" s="10">
        <f>E38+E39+E41+E42+E40</f>
        <v>957406476.71999991</v>
      </c>
      <c r="F37" s="10">
        <f t="shared" si="0"/>
        <v>522579.99000012875</v>
      </c>
      <c r="G37" s="10">
        <v>306826232.25</v>
      </c>
      <c r="H37" s="10">
        <f t="shared" si="1"/>
        <v>650580244.46999991</v>
      </c>
      <c r="I37" s="10">
        <v>446011.15</v>
      </c>
      <c r="J37" s="10">
        <f t="shared" si="2"/>
        <v>76568.840000128723</v>
      </c>
    </row>
    <row r="38" spans="1:10" ht="35.1" customHeight="1" x14ac:dyDescent="0.25">
      <c r="A38" s="18" t="s">
        <v>46</v>
      </c>
      <c r="B38" s="8" t="s">
        <v>22</v>
      </c>
      <c r="C38" s="8" t="s">
        <v>11</v>
      </c>
      <c r="D38" s="11">
        <v>282995391.39999998</v>
      </c>
      <c r="E38" s="11">
        <v>282995391.39999998</v>
      </c>
      <c r="F38" s="11">
        <f t="shared" si="0"/>
        <v>0</v>
      </c>
      <c r="G38" s="11">
        <v>81358561.400000006</v>
      </c>
      <c r="H38" s="11">
        <f t="shared" si="1"/>
        <v>201636829.99999997</v>
      </c>
      <c r="I38" s="11">
        <v>0</v>
      </c>
      <c r="J38" s="11">
        <f t="shared" si="2"/>
        <v>0</v>
      </c>
    </row>
    <row r="39" spans="1:10" ht="35.1" customHeight="1" x14ac:dyDescent="0.25">
      <c r="A39" s="18" t="s">
        <v>47</v>
      </c>
      <c r="B39" s="8" t="s">
        <v>22</v>
      </c>
      <c r="C39" s="8" t="s">
        <v>13</v>
      </c>
      <c r="D39" s="11">
        <v>543573349.98000002</v>
      </c>
      <c r="E39" s="11">
        <v>543154108.15999997</v>
      </c>
      <c r="F39" s="11">
        <f t="shared" si="0"/>
        <v>419241.82000005245</v>
      </c>
      <c r="G39" s="11">
        <v>97348881.689999998</v>
      </c>
      <c r="H39" s="11">
        <f t="shared" si="1"/>
        <v>445805226.46999997</v>
      </c>
      <c r="I39" s="11">
        <v>342672.98</v>
      </c>
      <c r="J39" s="11">
        <f t="shared" si="2"/>
        <v>76568.840000052471</v>
      </c>
    </row>
    <row r="40" spans="1:10" ht="35.1" customHeight="1" x14ac:dyDescent="0.25">
      <c r="A40" s="18" t="s">
        <v>48</v>
      </c>
      <c r="B40" s="8" t="s">
        <v>22</v>
      </c>
      <c r="C40" s="8" t="s">
        <v>15</v>
      </c>
      <c r="D40" s="11">
        <v>82063133.709999993</v>
      </c>
      <c r="E40" s="11">
        <v>81971516.780000001</v>
      </c>
      <c r="F40" s="11">
        <f t="shared" si="0"/>
        <v>91616.929999992251</v>
      </c>
      <c r="G40" s="11">
        <v>81971516.780000001</v>
      </c>
      <c r="H40" s="11">
        <f t="shared" si="1"/>
        <v>0</v>
      </c>
      <c r="I40" s="11">
        <v>91616.93</v>
      </c>
      <c r="J40" s="11">
        <f t="shared" si="2"/>
        <v>-7.7416189014911652E-9</v>
      </c>
    </row>
    <row r="41" spans="1:10" ht="35.1" customHeight="1" x14ac:dyDescent="0.25">
      <c r="A41" s="18" t="s">
        <v>49</v>
      </c>
      <c r="B41" s="8" t="s">
        <v>22</v>
      </c>
      <c r="C41" s="8" t="s">
        <v>22</v>
      </c>
      <c r="D41" s="11">
        <v>8054862</v>
      </c>
      <c r="E41" s="11">
        <v>8054862</v>
      </c>
      <c r="F41" s="11">
        <f t="shared" si="0"/>
        <v>0</v>
      </c>
      <c r="G41" s="11">
        <v>5664201</v>
      </c>
      <c r="H41" s="11">
        <f t="shared" si="1"/>
        <v>2390661</v>
      </c>
      <c r="I41" s="11">
        <v>0</v>
      </c>
      <c r="J41" s="11">
        <f t="shared" si="2"/>
        <v>0</v>
      </c>
    </row>
    <row r="42" spans="1:10" ht="35.1" customHeight="1" x14ac:dyDescent="0.25">
      <c r="A42" s="18" t="s">
        <v>50</v>
      </c>
      <c r="B42" s="8" t="s">
        <v>22</v>
      </c>
      <c r="C42" s="8" t="s">
        <v>30</v>
      </c>
      <c r="D42" s="11">
        <v>41242319.619999997</v>
      </c>
      <c r="E42" s="11">
        <v>41230598.380000003</v>
      </c>
      <c r="F42" s="11">
        <f t="shared" si="0"/>
        <v>11721.239999994636</v>
      </c>
      <c r="G42" s="11">
        <v>40483071.380000003</v>
      </c>
      <c r="H42" s="11">
        <f t="shared" si="1"/>
        <v>747527</v>
      </c>
      <c r="I42" s="11">
        <v>11721.24</v>
      </c>
      <c r="J42" s="11">
        <f t="shared" si="2"/>
        <v>-5.3641997510567307E-9</v>
      </c>
    </row>
    <row r="43" spans="1:10" ht="35.1" customHeight="1" x14ac:dyDescent="0.25">
      <c r="A43" s="19" t="s">
        <v>51</v>
      </c>
      <c r="B43" s="6" t="s">
        <v>52</v>
      </c>
      <c r="C43" s="6" t="s">
        <v>9</v>
      </c>
      <c r="D43" s="10">
        <f>D44</f>
        <v>108512054.81</v>
      </c>
      <c r="E43" s="10">
        <f>E44</f>
        <v>107331717.17</v>
      </c>
      <c r="F43" s="10">
        <f t="shared" si="0"/>
        <v>1180337.6400000006</v>
      </c>
      <c r="G43" s="10">
        <v>107331717.17</v>
      </c>
      <c r="H43" s="10">
        <f t="shared" si="1"/>
        <v>0</v>
      </c>
      <c r="I43" s="10">
        <v>1180337.6399999999</v>
      </c>
      <c r="J43" s="10">
        <f t="shared" si="2"/>
        <v>0</v>
      </c>
    </row>
    <row r="44" spans="1:10" ht="35.1" customHeight="1" x14ac:dyDescent="0.25">
      <c r="A44" s="18" t="s">
        <v>53</v>
      </c>
      <c r="B44" s="8" t="s">
        <v>52</v>
      </c>
      <c r="C44" s="8" t="s">
        <v>11</v>
      </c>
      <c r="D44" s="11">
        <v>108512054.81</v>
      </c>
      <c r="E44" s="11">
        <v>107331717.17</v>
      </c>
      <c r="F44" s="11">
        <f t="shared" si="0"/>
        <v>1180337.6400000006</v>
      </c>
      <c r="G44" s="11">
        <v>107331717.17</v>
      </c>
      <c r="H44" s="11">
        <f t="shared" si="1"/>
        <v>0</v>
      </c>
      <c r="I44" s="11">
        <v>1180337.6399999999</v>
      </c>
      <c r="J44" s="11">
        <f t="shared" si="2"/>
        <v>0</v>
      </c>
    </row>
    <row r="45" spans="1:10" ht="35.1" customHeight="1" x14ac:dyDescent="0.25">
      <c r="A45" s="19" t="s">
        <v>54</v>
      </c>
      <c r="B45" s="6" t="s">
        <v>30</v>
      </c>
      <c r="C45" s="6" t="s">
        <v>9</v>
      </c>
      <c r="D45" s="10">
        <f>D46</f>
        <v>2005731</v>
      </c>
      <c r="E45" s="10">
        <f>E46</f>
        <v>2005679.66</v>
      </c>
      <c r="F45" s="10">
        <f t="shared" si="0"/>
        <v>51.340000000083819</v>
      </c>
      <c r="G45" s="10">
        <v>0</v>
      </c>
      <c r="H45" s="10">
        <f t="shared" si="1"/>
        <v>2005679.66</v>
      </c>
      <c r="I45" s="10">
        <v>0</v>
      </c>
      <c r="J45" s="10">
        <f t="shared" si="2"/>
        <v>51.340000000083819</v>
      </c>
    </row>
    <row r="46" spans="1:10" ht="35.1" customHeight="1" x14ac:dyDescent="0.25">
      <c r="A46" s="18" t="s">
        <v>55</v>
      </c>
      <c r="B46" s="8" t="s">
        <v>30</v>
      </c>
      <c r="C46" s="8" t="s">
        <v>22</v>
      </c>
      <c r="D46" s="11">
        <v>2005731</v>
      </c>
      <c r="E46" s="11">
        <v>2005679.66</v>
      </c>
      <c r="F46" s="11">
        <f t="shared" si="0"/>
        <v>51.340000000083819</v>
      </c>
      <c r="G46" s="11">
        <v>0</v>
      </c>
      <c r="H46" s="11">
        <f t="shared" si="1"/>
        <v>2005679.66</v>
      </c>
      <c r="I46" s="11">
        <v>0</v>
      </c>
      <c r="J46" s="11">
        <f t="shared" si="2"/>
        <v>51.340000000083819</v>
      </c>
    </row>
    <row r="47" spans="1:10" ht="35.1" customHeight="1" x14ac:dyDescent="0.25">
      <c r="A47" s="19" t="s">
        <v>56</v>
      </c>
      <c r="B47" s="6" t="s">
        <v>57</v>
      </c>
      <c r="C47" s="6" t="s">
        <v>9</v>
      </c>
      <c r="D47" s="10">
        <f>D48+D50+D51+D52+D49</f>
        <v>219865852.13</v>
      </c>
      <c r="E47" s="10">
        <f>E48+E50+E51+E52+E49</f>
        <v>212140565.56999999</v>
      </c>
      <c r="F47" s="10">
        <f t="shared" si="0"/>
        <v>7725286.5600000024</v>
      </c>
      <c r="G47" s="10">
        <v>8686687.4100000001</v>
      </c>
      <c r="H47" s="10">
        <f t="shared" si="1"/>
        <v>203453878.16</v>
      </c>
      <c r="I47" s="10">
        <v>802532.72</v>
      </c>
      <c r="J47" s="10">
        <f t="shared" si="2"/>
        <v>6922753.8400000026</v>
      </c>
    </row>
    <row r="48" spans="1:10" ht="35.1" customHeight="1" x14ac:dyDescent="0.25">
      <c r="A48" s="18" t="s">
        <v>58</v>
      </c>
      <c r="B48" s="8" t="s">
        <v>57</v>
      </c>
      <c r="C48" s="8" t="s">
        <v>11</v>
      </c>
      <c r="D48" s="11">
        <v>4391146.67</v>
      </c>
      <c r="E48" s="11">
        <v>4391146.67</v>
      </c>
      <c r="F48" s="11">
        <f t="shared" si="0"/>
        <v>0</v>
      </c>
      <c r="G48" s="11">
        <v>4391146.67</v>
      </c>
      <c r="H48" s="11">
        <f t="shared" si="1"/>
        <v>0</v>
      </c>
      <c r="I48" s="11">
        <v>0</v>
      </c>
      <c r="J48" s="11">
        <f t="shared" si="2"/>
        <v>0</v>
      </c>
    </row>
    <row r="49" spans="1:10" ht="35.1" customHeight="1" x14ac:dyDescent="0.25">
      <c r="A49" s="18" t="s">
        <v>68</v>
      </c>
      <c r="B49" s="8" t="s">
        <v>57</v>
      </c>
      <c r="C49" s="8" t="s">
        <v>13</v>
      </c>
      <c r="D49" s="11">
        <v>840000</v>
      </c>
      <c r="E49" s="11">
        <v>727245</v>
      </c>
      <c r="F49" s="11">
        <f t="shared" si="0"/>
        <v>112755</v>
      </c>
      <c r="G49" s="11">
        <v>727245</v>
      </c>
      <c r="H49" s="11">
        <f t="shared" si="1"/>
        <v>0</v>
      </c>
      <c r="I49" s="11">
        <v>112755</v>
      </c>
      <c r="J49" s="11">
        <f t="shared" si="2"/>
        <v>0</v>
      </c>
    </row>
    <row r="50" spans="1:10" ht="35.1" customHeight="1" x14ac:dyDescent="0.25">
      <c r="A50" s="18" t="s">
        <v>59</v>
      </c>
      <c r="B50" s="8" t="s">
        <v>57</v>
      </c>
      <c r="C50" s="8" t="s">
        <v>15</v>
      </c>
      <c r="D50" s="11">
        <v>128166721.05</v>
      </c>
      <c r="E50" s="11">
        <v>122603783.53</v>
      </c>
      <c r="F50" s="11">
        <f t="shared" si="0"/>
        <v>5562937.5199999958</v>
      </c>
      <c r="G50" s="11">
        <v>2025983.21</v>
      </c>
      <c r="H50" s="11">
        <f t="shared" si="1"/>
        <v>120577800.32000001</v>
      </c>
      <c r="I50" s="11">
        <v>688842.84</v>
      </c>
      <c r="J50" s="11">
        <f t="shared" si="2"/>
        <v>4874094.679999996</v>
      </c>
    </row>
    <row r="51" spans="1:10" ht="35.1" customHeight="1" x14ac:dyDescent="0.25">
      <c r="A51" s="18" t="s">
        <v>60</v>
      </c>
      <c r="B51" s="8" t="s">
        <v>57</v>
      </c>
      <c r="C51" s="8" t="s">
        <v>17</v>
      </c>
      <c r="D51" s="11">
        <v>76735165.409999996</v>
      </c>
      <c r="E51" s="11">
        <v>74686798.25</v>
      </c>
      <c r="F51" s="11">
        <f t="shared" si="0"/>
        <v>2048367.1599999964</v>
      </c>
      <c r="G51" s="11">
        <v>557.41</v>
      </c>
      <c r="H51" s="11">
        <f t="shared" si="1"/>
        <v>74686240.840000004</v>
      </c>
      <c r="I51" s="11">
        <v>0</v>
      </c>
      <c r="J51" s="11">
        <f t="shared" si="2"/>
        <v>2048367.1599999964</v>
      </c>
    </row>
    <row r="52" spans="1:10" ht="35.1" customHeight="1" x14ac:dyDescent="0.25">
      <c r="A52" s="18" t="s">
        <v>61</v>
      </c>
      <c r="B52" s="8" t="s">
        <v>57</v>
      </c>
      <c r="C52" s="8" t="s">
        <v>21</v>
      </c>
      <c r="D52" s="11">
        <v>9732819</v>
      </c>
      <c r="E52" s="11">
        <v>9731592.1199999992</v>
      </c>
      <c r="F52" s="11">
        <f t="shared" si="0"/>
        <v>1226.8800000008196</v>
      </c>
      <c r="G52" s="11">
        <v>1541755.12</v>
      </c>
      <c r="H52" s="11">
        <f t="shared" si="1"/>
        <v>8189836.9999999991</v>
      </c>
      <c r="I52" s="11">
        <v>934.88</v>
      </c>
      <c r="J52" s="11">
        <f t="shared" si="2"/>
        <v>292.00000000081957</v>
      </c>
    </row>
    <row r="53" spans="1:10" ht="35.1" customHeight="1" x14ac:dyDescent="0.25">
      <c r="A53" s="22" t="s">
        <v>62</v>
      </c>
      <c r="B53" s="6" t="s">
        <v>24</v>
      </c>
      <c r="C53" s="6" t="s">
        <v>9</v>
      </c>
      <c r="D53" s="10">
        <f>D54+D55</f>
        <v>32010114.399999999</v>
      </c>
      <c r="E53" s="10">
        <f>E54+E55</f>
        <v>32010114.399999999</v>
      </c>
      <c r="F53" s="10">
        <f t="shared" si="0"/>
        <v>0</v>
      </c>
      <c r="G53" s="10">
        <v>32010114.399999999</v>
      </c>
      <c r="H53" s="10">
        <f t="shared" si="1"/>
        <v>0</v>
      </c>
      <c r="I53" s="10">
        <v>0</v>
      </c>
      <c r="J53" s="10">
        <f t="shared" si="2"/>
        <v>0</v>
      </c>
    </row>
    <row r="54" spans="1:10" ht="35.1" customHeight="1" x14ac:dyDescent="0.25">
      <c r="A54" s="23" t="s">
        <v>63</v>
      </c>
      <c r="B54" s="8" t="s">
        <v>24</v>
      </c>
      <c r="C54" s="8" t="s">
        <v>11</v>
      </c>
      <c r="D54" s="11">
        <v>29643268</v>
      </c>
      <c r="E54" s="11">
        <v>29643268</v>
      </c>
      <c r="F54" s="11">
        <f t="shared" si="0"/>
        <v>0</v>
      </c>
      <c r="G54" s="11">
        <v>29643268</v>
      </c>
      <c r="H54" s="11">
        <f t="shared" si="1"/>
        <v>0</v>
      </c>
      <c r="I54" s="11">
        <v>0</v>
      </c>
      <c r="J54" s="11">
        <f t="shared" si="2"/>
        <v>0</v>
      </c>
    </row>
    <row r="55" spans="1:10" ht="35.1" customHeight="1" x14ac:dyDescent="0.25">
      <c r="A55" s="23" t="s">
        <v>71</v>
      </c>
      <c r="B55" s="8" t="s">
        <v>24</v>
      </c>
      <c r="C55" s="8" t="s">
        <v>13</v>
      </c>
      <c r="D55" s="11">
        <v>2366846.4</v>
      </c>
      <c r="E55" s="11">
        <v>2366846.4</v>
      </c>
      <c r="F55" s="11">
        <f t="shared" si="0"/>
        <v>0</v>
      </c>
      <c r="G55" s="11">
        <v>2366846.4</v>
      </c>
      <c r="H55" s="11">
        <f t="shared" si="1"/>
        <v>0</v>
      </c>
      <c r="I55" s="11">
        <v>0</v>
      </c>
      <c r="J55" s="11">
        <f t="shared" si="2"/>
        <v>0</v>
      </c>
    </row>
    <row r="56" spans="1:10" ht="35.1" customHeight="1" x14ac:dyDescent="0.25">
      <c r="A56" s="19" t="s">
        <v>64</v>
      </c>
      <c r="B56" s="6" t="s">
        <v>37</v>
      </c>
      <c r="C56" s="6" t="s">
        <v>9</v>
      </c>
      <c r="D56" s="10">
        <f>D57</f>
        <v>1944075</v>
      </c>
      <c r="E56" s="10">
        <f>E57</f>
        <v>1938675</v>
      </c>
      <c r="F56" s="10">
        <f t="shared" si="0"/>
        <v>5400</v>
      </c>
      <c r="G56" s="10">
        <v>1938675</v>
      </c>
      <c r="H56" s="10">
        <f t="shared" si="1"/>
        <v>0</v>
      </c>
      <c r="I56" s="10">
        <v>5400</v>
      </c>
      <c r="J56" s="10">
        <f t="shared" si="2"/>
        <v>0</v>
      </c>
    </row>
    <row r="57" spans="1:10" ht="35.1" customHeight="1" x14ac:dyDescent="0.25">
      <c r="A57" s="18" t="s">
        <v>65</v>
      </c>
      <c r="B57" s="8" t="s">
        <v>37</v>
      </c>
      <c r="C57" s="8" t="s">
        <v>13</v>
      </c>
      <c r="D57" s="11">
        <v>1944075</v>
      </c>
      <c r="E57" s="11">
        <v>1938675</v>
      </c>
      <c r="F57" s="11">
        <f t="shared" si="0"/>
        <v>5400</v>
      </c>
      <c r="G57" s="11">
        <v>1938675</v>
      </c>
      <c r="H57" s="11">
        <f t="shared" si="1"/>
        <v>0</v>
      </c>
      <c r="I57" s="11">
        <v>5400</v>
      </c>
      <c r="J57" s="11">
        <f t="shared" si="2"/>
        <v>0</v>
      </c>
    </row>
    <row r="58" spans="1:10" ht="18.75" hidden="1" x14ac:dyDescent="0.25">
      <c r="A58" s="7"/>
      <c r="B58" s="8"/>
      <c r="C58" s="8"/>
      <c r="D58" s="11"/>
      <c r="E58" s="11"/>
      <c r="F58" s="11"/>
      <c r="G58" s="11"/>
      <c r="H58" s="11"/>
      <c r="I58" s="11"/>
      <c r="J58" s="11"/>
    </row>
    <row r="59" spans="1:10" ht="33" hidden="1" customHeight="1" x14ac:dyDescent="0.25">
      <c r="A59" s="5" t="s">
        <v>66</v>
      </c>
      <c r="B59" s="6" t="s">
        <v>26</v>
      </c>
      <c r="C59" s="6" t="s">
        <v>9</v>
      </c>
      <c r="D59" s="10">
        <f>D60</f>
        <v>0</v>
      </c>
      <c r="E59" s="10">
        <f>E60</f>
        <v>0</v>
      </c>
      <c r="F59" s="10"/>
      <c r="G59" s="10"/>
      <c r="H59" s="10"/>
      <c r="I59" s="10"/>
      <c r="J59" s="10"/>
    </row>
    <row r="60" spans="1:10" ht="41.25" hidden="1" customHeight="1" x14ac:dyDescent="0.25">
      <c r="A60" s="7" t="s">
        <v>67</v>
      </c>
      <c r="B60" s="8" t="s">
        <v>26</v>
      </c>
      <c r="C60" s="8" t="s">
        <v>11</v>
      </c>
      <c r="D60" s="11"/>
      <c r="E60" s="11">
        <v>0</v>
      </c>
      <c r="F60" s="11"/>
      <c r="G60" s="11"/>
      <c r="H60" s="11"/>
      <c r="I60" s="11"/>
      <c r="J60" s="11"/>
    </row>
  </sheetData>
  <mergeCells count="5">
    <mergeCell ref="C1:E1"/>
    <mergeCell ref="B2:E2"/>
    <mergeCell ref="A3:E3"/>
    <mergeCell ref="A4:E4"/>
    <mergeCell ref="A6:E6"/>
  </mergeCells>
  <pageMargins left="0.59055118110236227" right="0.23622047244094491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№ 3</vt:lpstr>
      <vt:lpstr>расчет</vt:lpstr>
      <vt:lpstr>'Прил. № 3'!Заголовки_для_печати</vt:lpstr>
      <vt:lpstr>расчет!Заголовки_для_печати</vt:lpstr>
      <vt:lpstr>'Прил.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2024-03-27T09:17:06Z</dcterms:modified>
</cp:coreProperties>
</file>